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202300"/>
  <mc:AlternateContent xmlns:mc="http://schemas.openxmlformats.org/markup-compatibility/2006">
    <mc:Choice Requires="x15">
      <x15ac:absPath xmlns:x15ac="http://schemas.microsoft.com/office/spreadsheetml/2010/11/ac" url="E:\0.VLU\VLU\CV CHUNG\HK233\EXCEL TAI CHINH\CUOI KY\"/>
    </mc:Choice>
  </mc:AlternateContent>
  <xr:revisionPtr revIDLastSave="0" documentId="13_ncr:1_{6726B037-BE27-4602-B16B-E7582EFF0388}" xr6:coauthVersionLast="47" xr6:coauthVersionMax="47" xr10:uidLastSave="{00000000-0000-0000-0000-000000000000}"/>
  <bookViews>
    <workbookView xWindow="-96" yWindow="0" windowWidth="11712" windowHeight="12336" activeTab="1" xr2:uid="{D099C207-2BB9-4437-986A-D0C6A5CB98E1}"/>
  </bookViews>
  <sheets>
    <sheet name="câu 1 2" sheetId="2" r:id="rId1"/>
    <sheet name="Câu 3" sheetId="3" r:id="rId2"/>
    <sheet name="Câu 4" sheetId="1"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2" l="1"/>
  <c r="A27" i="2"/>
  <c r="A22" i="2"/>
  <c r="A17" i="2"/>
  <c r="A2" i="1"/>
  <c r="A1" i="3"/>
  <c r="A95" i="1"/>
  <c r="A84" i="1"/>
  <c r="A47" i="1"/>
  <c r="A39" i="1"/>
  <c r="A57" i="1"/>
  <c r="A65" i="1"/>
  <c r="A73" i="1"/>
  <c r="A61" i="3"/>
  <c r="A51" i="2" l="1"/>
  <c r="J50" i="2"/>
  <c r="C5" i="1"/>
  <c r="A15" i="2" l="1"/>
  <c r="A9" i="2" s="1"/>
</calcChain>
</file>

<file path=xl/sharedStrings.xml><?xml version="1.0" encoding="utf-8"?>
<sst xmlns="http://schemas.openxmlformats.org/spreadsheetml/2006/main" count="259" uniqueCount="228">
  <si>
    <t>năm</t>
  </si>
  <si>
    <t>Dư nợ đầu kỳ</t>
  </si>
  <si>
    <t>Giải ngân trong kỳ</t>
  </si>
  <si>
    <t>Vốn gốc</t>
  </si>
  <si>
    <t>Tiền lãi</t>
  </si>
  <si>
    <t>Dư nợ cuối kỳ</t>
  </si>
  <si>
    <t>Doanh thu</t>
  </si>
  <si>
    <t>Chi phí lãi vay</t>
  </si>
  <si>
    <t>Khấu hao (+)</t>
  </si>
  <si>
    <t>Giá trị thanh lý/GTCL TSCĐ (+)</t>
  </si>
  <si>
    <t>Chi đầu tư (-)</t>
  </si>
  <si>
    <t>Vốn vay được giải ngân (+)</t>
  </si>
  <si>
    <t>Trả vốn gốc (-)</t>
  </si>
  <si>
    <t>Dòng tiền ròng (NCF = sum)</t>
  </si>
  <si>
    <t>NPV</t>
  </si>
  <si>
    <t>IRR</t>
  </si>
  <si>
    <t>TRƯỜNG ĐẠI HỌC VĂN LANG</t>
  </si>
  <si>
    <t>KHOA TÀI CHÍNH - NGÂN HÀNG</t>
  </si>
  <si>
    <t>ĐỀ THI KẾT THÚC HỌC PHẦN</t>
  </si>
  <si>
    <t>Tên học phần: MS Excel ứng dụng trong Tài chính</t>
  </si>
  <si>
    <t>Mã HP: 71FINC20053</t>
  </si>
  <si>
    <t>Tín chỉ: 03</t>
  </si>
  <si>
    <t xml:space="preserve">Lớp: </t>
  </si>
  <si>
    <t>Thời gian làm bài 75 phút (không bao gồm: 5 phút mở đề 5 phút nộp bài)</t>
  </si>
  <si>
    <t>Hình thức thi: Thực hành trên máy tính - được tham khảo tất cả tài liệu</t>
  </si>
  <si>
    <t>Ngày duyệt đề: 30/08/2021</t>
  </si>
  <si>
    <t>Người duyệt đề: ThS. Lê Thị Phương Loan</t>
  </si>
  <si>
    <t>Điểm</t>
  </si>
  <si>
    <t>Họ và tên sinh viên</t>
  </si>
  <si>
    <t>MSSV</t>
  </si>
  <si>
    <t>Lớp</t>
  </si>
  <si>
    <t>Mã đề thi</t>
  </si>
  <si>
    <t>BÀI BỊ PHÁT HIỆN GIỐNG  NHAU MẶC ĐỊNH 0 ĐIỂM, KHÔNG PHÂN BIỆT GIỐNG ÍT HAY NHIỀU</t>
  </si>
  <si>
    <t>Nộp bài trên trang THI của phòng thi theo quy định từ Trung tâm khảo thí</t>
  </si>
  <si>
    <r>
      <t xml:space="preserve">VD đặt tên file bài nộp: </t>
    </r>
    <r>
      <rPr>
        <b/>
        <sz val="12"/>
        <color theme="7" tint="-0.499984740745262"/>
        <rFont val="Times New Roman"/>
        <family val="1"/>
      </rPr>
      <t xml:space="preserve"> Nguyen Van A_MSSV</t>
    </r>
  </si>
  <si>
    <t>Năm</t>
  </si>
  <si>
    <t>Trích báo cáo Kết quả kinh doanh giai đoạn 2021-2023 của công ty XYZ</t>
  </si>
  <si>
    <t>ĐVT: triệu đồng</t>
  </si>
  <si>
    <t>1. Doanh thu bán hàng và cung cấp dịch vụ</t>
  </si>
  <si>
    <t>2. Các khoản giảm trừ doanh thu</t>
  </si>
  <si>
    <t>3. Doanh thu thuần về bán hàng và cung cấp dịch vụ (10 = 01 - 02)</t>
  </si>
  <si>
    <t>4. Giá vốn hàng bán</t>
  </si>
  <si>
    <t>5. Lợi nhuận gộp về bán hàng và cung cấp dịch vụ(20=10-11)</t>
  </si>
  <si>
    <t>6. Doanh thu hoạt động tài chính</t>
  </si>
  <si>
    <t>7. Chi phí tài chính</t>
  </si>
  <si>
    <t>- Trong đó: Chi phí lãi vay</t>
  </si>
  <si>
    <t>8. Phần lãi lỗ trong công ty liên doanh, liên kết</t>
  </si>
  <si>
    <t>9. Chi phí bán hàng</t>
  </si>
  <si>
    <t>10. Chi phí quản lý doanh nghiệp</t>
  </si>
  <si>
    <t>11. Lợi nhuận thuần từ hoạt động kinh doanh{30=20+(21-22) + 24 - (25+26)}</t>
  </si>
  <si>
    <t>12. Thu nhập khác</t>
  </si>
  <si>
    <t>13. Chi phí khác</t>
  </si>
  <si>
    <t>14. Lợi nhuận khác(40=31-32)</t>
  </si>
  <si>
    <t>15. Tổng lợi nhuận kế toán trước thuế(50=30+40)</t>
  </si>
  <si>
    <t>16. Chi phí thuế TNDN hiện hành</t>
  </si>
  <si>
    <t>17. Chi phí thuế TNDN hoãn lại</t>
  </si>
  <si>
    <t>18. Lợi nhuận sau thuế thu nhập doanh nghiệp(60=50-51-52)</t>
  </si>
  <si>
    <t>19. Lợi nhuận sau thuế công ty mẹ</t>
  </si>
  <si>
    <t>Bảng cân đối kế toán giai đoạn 2021-2023 của công ty XYZ</t>
  </si>
  <si>
    <t>ĐVT: Triệu đồng</t>
  </si>
  <si>
    <t>TÀI SẢN</t>
  </si>
  <si>
    <t>A- TÀI SẢN NGẮN HẠN</t>
  </si>
  <si>
    <t>I. Tiền và các khoản tương đương tiền</t>
  </si>
  <si>
    <t>II. Các khoản đầu tư tài chính ngắn hạn</t>
  </si>
  <si>
    <t>III. Các khoản phải thu ngắn hạn</t>
  </si>
  <si>
    <t>IV. Hàng tồn kho</t>
  </si>
  <si>
    <t>V.Tài sản ngắn hạn khác</t>
  </si>
  <si>
    <t>B. TÀI SẢN DÀI HẠN</t>
  </si>
  <si>
    <t>I. Các khoản phải thu dài hạn</t>
  </si>
  <si>
    <t>II.Tài sản cố định</t>
  </si>
  <si>
    <t>III. Bất động sản đầu tư</t>
  </si>
  <si>
    <t>IV. Tài sản dở dang dài hạn</t>
  </si>
  <si>
    <t>V. Đầu tư tài chính dài hạn</t>
  </si>
  <si>
    <t>VI. Tài sản dài hạn khác</t>
  </si>
  <si>
    <t>TỔNG CỘNG TÀI SẢN</t>
  </si>
  <si>
    <t>NGUỒN VỐN</t>
  </si>
  <si>
    <t>C. NỢ PHẢI TRẢ</t>
  </si>
  <si>
    <t>I. Nợ ngắn hạn</t>
  </si>
  <si>
    <t>II. Nợ dài hạn</t>
  </si>
  <si>
    <t>D.VỐN CHỦ SỞ HỮU</t>
  </si>
  <si>
    <t>I. Vốn chủ sở hữu</t>
  </si>
  <si>
    <t>II. Nguồn kinh phí và quỹ khác</t>
  </si>
  <si>
    <t>TỔNG CỘNG NGUỒN VỐN</t>
  </si>
  <si>
    <t>Yêu cầu</t>
  </si>
  <si>
    <t>Hệ số thanh toán tổng quát = Tổng Tài sản/Tổng nợ</t>
  </si>
  <si>
    <t>Hệ số khả năng thanh toán nhanh = (Tài sản lưu động - tồn kho - TSNH khác)/nợ ngắn hạn</t>
  </si>
  <si>
    <t>Tỷ lệ LN gộp = LN gộp / Doanh thu thuần</t>
  </si>
  <si>
    <t>ROE = LN sau thuế/Vốn chủ sở hữu</t>
  </si>
  <si>
    <t>Vốn chủ sở hữu</t>
  </si>
  <si>
    <t xml:space="preserve"> Tóm tắt thông số đầu vào </t>
  </si>
  <si>
    <t>Vốn vay</t>
  </si>
  <si>
    <t>Thuế TNDN</t>
  </si>
  <si>
    <t>PP khấu hao đều</t>
  </si>
  <si>
    <t>Tỷ suất chiết khấu</t>
  </si>
  <si>
    <t>Yêu cầu lập các bảng tính sau</t>
  </si>
  <si>
    <t>chủ sở hữu</t>
  </si>
  <si>
    <t>PP gián tiếp</t>
  </si>
  <si>
    <t>Giá trị khấu hao trong kỳ</t>
  </si>
  <si>
    <t>Khấu hao lũy kế</t>
  </si>
  <si>
    <t>Giá trị còn lại TS cuối kỳ</t>
  </si>
  <si>
    <t>Tổng nợ phải trả</t>
  </si>
  <si>
    <t>Tổng chi phí</t>
  </si>
  <si>
    <t>Nội dung/năm</t>
  </si>
  <si>
    <t>Chi phí hoạt động không bao gồm khấu hao</t>
  </si>
  <si>
    <t>LN trước thuế, khấu hao, lãi vay (EBITDA)</t>
  </si>
  <si>
    <t>Khấu hao (DA)</t>
  </si>
  <si>
    <t>LN hoạt động (EBIT)</t>
  </si>
  <si>
    <t>LN trước thuế (EBT)</t>
  </si>
  <si>
    <t>Chi phí thuế TNDN (T)</t>
  </si>
  <si>
    <t>Lợi nhuận thuần (EAT)</t>
  </si>
  <si>
    <t>Lợi nhuận sau thuế - EAT (+)</t>
  </si>
  <si>
    <t>3a. Lịch khấu hao tài sản cố định</t>
  </si>
  <si>
    <t>3b. Lịch lịch vay và trả nợ</t>
  </si>
  <si>
    <t xml:space="preserve">3c. Doanh thu </t>
  </si>
  <si>
    <t>3d. Chi phí hoạt động (không bao gồm khấu hao)</t>
  </si>
  <si>
    <t xml:space="preserve">3e. Báo cáo Kết quả kinh doanh </t>
  </si>
  <si>
    <t xml:space="preserve">3f. Báo cáo dòng tiền dự án theo quan điểm </t>
  </si>
  <si>
    <t>Tình huống</t>
  </si>
  <si>
    <t>A</t>
  </si>
  <si>
    <t>B</t>
  </si>
  <si>
    <t>C</t>
  </si>
  <si>
    <t>3a. Tính các chỉ số sau</t>
  </si>
  <si>
    <t>3b. Tính tốc độ tăng trưởng doanh thu thuần, lợi nhuận và vẽ biểu đồ cột (ghi rõ số liệu)</t>
  </si>
  <si>
    <t>3c. Tính tỷ trọng và vẽ biểu đồ hình bánh thể hiện cấu trúc vốn của Công ty XYZ năm 2023</t>
  </si>
  <si>
    <t>Mệnh giá (nghìn đồng)</t>
  </si>
  <si>
    <t>Lãi suất coupon (/năm)</t>
  </si>
  <si>
    <t>Kỳ hạn (năm)</t>
  </si>
  <si>
    <t>Giá TP thị trường (nghìn đồng)</t>
  </si>
  <si>
    <t>Định giá trái phiếu</t>
  </si>
  <si>
    <t>Thời gian còn lại (năm)</t>
  </si>
  <si>
    <t>Lãi suất thực hưởng</t>
  </si>
  <si>
    <t>a. Tóm tắt thông tin</t>
  </si>
  <si>
    <t>b. Lãi suất thị trường</t>
  </si>
  <si>
    <t>c.  Giá thị trường TP (nghìn đồng)</t>
  </si>
  <si>
    <t xml:space="preserve">Công ty ABC phát hành trái phiếu kỳ hạn 5 năm. Lãi trái phiếu trả hàng năm 9%, mệnh giá trái phiếu 1 triệu đồng.
a. Tóm tắt thông tin 
b. Nếu lãi suất là 10% thì nhà đầu tư có bỏ ra 892.000đ để mua trái phiếu trên hay không? Dựa trên kết quả tính toán, hãy dùng hàm if để ra quyết định.
c. Nếu sau 1 năm lưu hành trên thị trường, trái phiếu được bán trên thị trường với giá 1.126.000 đồng thì suất sinh lợi mà nhà đầu tư được hưởng trên trái phiếu là bao nhiêu? Biết nhà đầu tư nắm giữ trái phiếu đến khi đáo hạn. </t>
  </si>
  <si>
    <t>Câu 1 (1.5 điểm)</t>
  </si>
  <si>
    <t>Câu 2 (2 điểm)</t>
  </si>
  <si>
    <t>Câu 3 (2 điểm)</t>
  </si>
  <si>
    <t>Xác định kết quả kinh doanh của một công ty đèn trang trí như sau:</t>
  </si>
  <si>
    <t>Ước tính sản lượng bán ra trong tháng</t>
  </si>
  <si>
    <t>chiếc</t>
  </si>
  <si>
    <t>Giá bán chưa thuế</t>
  </si>
  <si>
    <t>ngàn đồng/chiếc</t>
  </si>
  <si>
    <t>Giá vốn</t>
  </si>
  <si>
    <t>Giá trị chiết khấu cho khách hàng</t>
  </si>
  <si>
    <t>doanh thu</t>
  </si>
  <si>
    <t>Lãi tiền gửi trong tháng</t>
  </si>
  <si>
    <t>triệu đồng</t>
  </si>
  <si>
    <t>Tổng chi phí bán hàng</t>
  </si>
  <si>
    <t>triệu đồng/tháng</t>
  </si>
  <si>
    <t>Chi phí quản lý doanh nghiệp</t>
  </si>
  <si>
    <t>a. Lập báo cáo kết quả kinh doanh</t>
  </si>
  <si>
    <t>b. Tìm giá bán hoà vốn</t>
  </si>
  <si>
    <t>c. Phân tích sự thay đổi của lợi nhuận</t>
  </si>
  <si>
    <t xml:space="preserve">Doanh thu bán hàng </t>
  </si>
  <si>
    <t>Các khoản giảm trừ</t>
  </si>
  <si>
    <t>Doanh thu thuần từ bán hàng</t>
  </si>
  <si>
    <t>Giá vốn hàng bán</t>
  </si>
  <si>
    <t>Lợi nhuận gộp từ bán hàng</t>
  </si>
  <si>
    <t>Doanh thu từ hoạt động tài chính</t>
  </si>
  <si>
    <t>Chi phí bán hàng</t>
  </si>
  <si>
    <t>Lợi nhuận từ hoạt động kinh doanh</t>
  </si>
  <si>
    <t>Chi phí thuế</t>
  </si>
  <si>
    <t>Lợi nhuận sau thuế</t>
  </si>
  <si>
    <t>a. Báo cáo kết quả kinh doanh</t>
  </si>
  <si>
    <t>b. Giá bán hoà vốn</t>
  </si>
  <si>
    <t>ngàn đồng</t>
  </si>
  <si>
    <t>Bài giải</t>
  </si>
  <si>
    <t>Tốc độ tăng trưởng doanh thu thuần</t>
  </si>
  <si>
    <t>Tốc độ tăng trưởng lợi nhuận</t>
  </si>
  <si>
    <t>Tỷ trọng</t>
  </si>
  <si>
    <t>Nợ ngắn hạn</t>
  </si>
  <si>
    <t>Nợ dài hạn</t>
  </si>
  <si>
    <t>Tổng mức đầu tư</t>
  </si>
  <si>
    <t>Thời gian vay</t>
  </si>
  <si>
    <t>Lãi vay</t>
  </si>
  <si>
    <t>/năm</t>
  </si>
  <si>
    <t>-Khu vui chơi trẻ em</t>
  </si>
  <si>
    <t>-Khách hồ bơi</t>
  </si>
  <si>
    <t>ngàn đồng/khách</t>
  </si>
  <si>
    <t>ngàn đồng/người</t>
  </si>
  <si>
    <t>Giá vé cho các hoạt động</t>
  </si>
  <si>
    <t>Cho số liệu của 1 dự án khu vui chơi có vòng đời 5 năm như sau:</t>
  </si>
  <si>
    <t>Công suất phục vụ của dự án</t>
  </si>
  <si>
    <t>Năm 1</t>
  </si>
  <si>
    <t>Năm 2</t>
  </si>
  <si>
    <t>Năm 3</t>
  </si>
  <si>
    <t>Năm 4</t>
  </si>
  <si>
    <t>Năm 5</t>
  </si>
  <si>
    <t>Khu vui chơi</t>
  </si>
  <si>
    <t>Hồ bơi</t>
  </si>
  <si>
    <t>Công suất phục vụ tối đa</t>
  </si>
  <si>
    <t>khách</t>
  </si>
  <si>
    <t>người</t>
  </si>
  <si>
    <t>Chi phí điện, nước</t>
  </si>
  <si>
    <t>Chi phí quản lý chung</t>
  </si>
  <si>
    <t>Chi phí nhân viên</t>
  </si>
  <si>
    <t xml:space="preserve">Khấu hao </t>
  </si>
  <si>
    <t>Chi phí thuê đất</t>
  </si>
  <si>
    <t>Thời gian thuê</t>
  </si>
  <si>
    <t>Câu 1: (4.5 điểm)</t>
  </si>
  <si>
    <t>Tốc độ tăng giá vé</t>
  </si>
  <si>
    <t>4a. Bảng tính khấu hao máy móc thiết bị</t>
  </si>
  <si>
    <t>4b. Lịch vay và trả nợ</t>
  </si>
  <si>
    <t>Vốn gốc trả đều</t>
  </si>
  <si>
    <t>Chi đầu tư xây dựng</t>
  </si>
  <si>
    <t>Chi máy móc thiết bị</t>
  </si>
  <si>
    <t>4c. Bảng tính doanh thu</t>
  </si>
  <si>
    <t>Số lượng khách Khu vui chơi</t>
  </si>
  <si>
    <t>Số lượng khách hồ bơi</t>
  </si>
  <si>
    <t>Tổng doanh thu</t>
  </si>
  <si>
    <t>Giá vé hồ bơi</t>
  </si>
  <si>
    <t>Giá vé khu vui chơi</t>
  </si>
  <si>
    <t>Chi phí thuê đất phân bổ</t>
  </si>
  <si>
    <t>Chi phí điện nước</t>
  </si>
  <si>
    <t>Giá trị thanh lý</t>
  </si>
  <si>
    <t>Thay đổi VLĐ trong kỳ ()</t>
  </si>
  <si>
    <t>3g. Tính NPV, IRR dự án với tỷ suất sinh lợi yêu cầu 20%</t>
  </si>
  <si>
    <t>4g. Tính NPV, IRR</t>
  </si>
  <si>
    <t>4f. Báo cáo lưu chuyển tiền tệ - phương pháp GIÁN tiếp - quan điểm chủ sở hữu (AEPV)</t>
  </si>
  <si>
    <t>4e. Kết quả hoạt động kinh doanh</t>
  </si>
  <si>
    <t>4d. Bảng tính chi phí</t>
  </si>
  <si>
    <t>3b. Tính tốc độ tăng trưởng doanh thu thuần, lợi nhuận và vẽ đồ thị ghi rõ số liệu</t>
  </si>
  <si>
    <t>Giá trị tài sản đầu ky</t>
  </si>
  <si>
    <t>HK 233, NĂM HỌC 2023 -2024</t>
  </si>
  <si>
    <t>71FINC20053_01</t>
  </si>
  <si>
    <t>Ra quyết đinh</t>
  </si>
  <si>
    <t>3c. Tính tỷ trọng và vẽ biểu đồ hình bánh thể hiện cấu trúc vốn của Công ty XYZ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</si>
</sst>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00_);_(* \(#,##0.000\);_(* &quot;-&quot;??_);_(@_)"/>
    <numFmt numFmtId="167" formatCode="0.0"/>
  </numFmts>
  <fonts count="20" x14ac:knownFonts="1">
    <font>
      <sz val="11"/>
      <color theme="1"/>
      <name val="Aptos Narrow"/>
      <family val="2"/>
      <scheme val="minor"/>
    </font>
    <font>
      <sz val="11"/>
      <color theme="1"/>
      <name val="Aptos Narrow"/>
      <family val="2"/>
      <scheme val="minor"/>
    </font>
    <font>
      <sz val="12"/>
      <color rgb="FF000000"/>
      <name val="Times New Roman"/>
      <family val="1"/>
    </font>
    <font>
      <sz val="12"/>
      <color theme="1"/>
      <name val="Times New Roman"/>
      <family val="1"/>
    </font>
    <font>
      <b/>
      <sz val="12"/>
      <color theme="1"/>
      <name val="Times New Roman"/>
      <family val="1"/>
    </font>
    <font>
      <sz val="12"/>
      <name val="Times New Roman"/>
      <family val="1"/>
    </font>
    <font>
      <b/>
      <sz val="12"/>
      <name val="Times New Roman"/>
      <family val="1"/>
    </font>
    <font>
      <sz val="13"/>
      <color theme="1"/>
      <name val="Times New Roman"/>
      <family val="1"/>
    </font>
    <font>
      <b/>
      <sz val="12"/>
      <color rgb="FFFF0000"/>
      <name val="Times New Roman"/>
      <family val="1"/>
    </font>
    <font>
      <b/>
      <sz val="12"/>
      <color theme="0"/>
      <name val="Times New Roman"/>
      <family val="1"/>
    </font>
    <font>
      <sz val="12"/>
      <color theme="0"/>
      <name val="Times New Roman"/>
      <family val="1"/>
    </font>
    <font>
      <b/>
      <sz val="12"/>
      <color theme="9" tint="-0.249977111117893"/>
      <name val="Times New Roman"/>
      <family val="1"/>
    </font>
    <font>
      <sz val="11"/>
      <name val="Times New Roman"/>
      <family val="1"/>
    </font>
    <font>
      <b/>
      <i/>
      <sz val="12"/>
      <color rgb="FF00B050"/>
      <name val="Times New Roman"/>
      <family val="1"/>
    </font>
    <font>
      <b/>
      <sz val="12"/>
      <color theme="7" tint="-0.499984740745262"/>
      <name val="Times New Roman"/>
      <family val="1"/>
    </font>
    <font>
      <sz val="12"/>
      <color rgb="FFFF0000"/>
      <name val="Times New Roman"/>
      <family val="1"/>
    </font>
    <font>
      <b/>
      <sz val="12"/>
      <color rgb="FF014377"/>
      <name val="Times New Roman"/>
      <family val="1"/>
    </font>
    <font>
      <sz val="8"/>
      <name val="Aptos Narrow"/>
      <family val="2"/>
      <scheme val="minor"/>
    </font>
    <font>
      <sz val="10"/>
      <color theme="1"/>
      <name val="Times New Roman"/>
      <family val="1"/>
    </font>
    <font>
      <b/>
      <sz val="13"/>
      <color theme="1"/>
      <name val="Times New Roman"/>
      <family val="1"/>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3" fillId="0" borderId="0" xfId="0" applyFont="1"/>
    <xf numFmtId="0" fontId="3" fillId="0" borderId="0" xfId="0" applyFont="1" applyAlignment="1">
      <alignment horizontal="center" vertical="center"/>
    </xf>
    <xf numFmtId="0" fontId="4" fillId="0" borderId="0" xfId="0" applyFont="1"/>
    <xf numFmtId="0" fontId="3" fillId="0" borderId="0" xfId="0" applyFont="1" applyAlignment="1">
      <alignment horizontal="left"/>
    </xf>
    <xf numFmtId="9" fontId="3" fillId="0" borderId="0" xfId="0" applyNumberFormat="1" applyFont="1"/>
    <xf numFmtId="0" fontId="3" fillId="0" borderId="0" xfId="0" applyFont="1" applyAlignment="1">
      <alignment horizontal="center"/>
    </xf>
    <xf numFmtId="0" fontId="3" fillId="0" borderId="1" xfId="0" applyFont="1" applyBorder="1"/>
    <xf numFmtId="9" fontId="3" fillId="0" borderId="1" xfId="0" applyNumberFormat="1" applyFont="1" applyBorder="1"/>
    <xf numFmtId="0" fontId="4" fillId="0" borderId="1" xfId="0" applyFont="1" applyBorder="1"/>
    <xf numFmtId="0" fontId="4" fillId="0" borderId="0" xfId="0" applyFont="1" applyAlignment="1">
      <alignment horizontal="center"/>
    </xf>
    <xf numFmtId="0" fontId="5" fillId="0" borderId="0" xfId="0" applyFont="1"/>
    <xf numFmtId="0" fontId="4" fillId="2" borderId="0" xfId="0" applyFont="1" applyFill="1"/>
    <xf numFmtId="165" fontId="3" fillId="0" borderId="1" xfId="1" applyNumberFormat="1" applyFont="1" applyBorder="1"/>
    <xf numFmtId="0" fontId="4" fillId="2" borderId="0" xfId="0" applyFont="1" applyFill="1" applyAlignment="1">
      <alignment horizontal="center"/>
    </xf>
    <xf numFmtId="0" fontId="6" fillId="0" borderId="0" xfId="0" applyFont="1" applyAlignment="1">
      <alignment vertical="center"/>
    </xf>
    <xf numFmtId="0" fontId="4" fillId="0" borderId="0" xfId="0" applyFont="1" applyAlignment="1">
      <alignment horizontal="right"/>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9" fillId="0" borderId="0" xfId="0" applyFont="1"/>
    <xf numFmtId="0" fontId="11" fillId="0" borderId="0" xfId="0" applyFont="1" applyAlignment="1">
      <alignment horizontal="center" vertical="center"/>
    </xf>
    <xf numFmtId="0" fontId="4" fillId="0" borderId="1" xfId="0" applyFont="1" applyBorder="1" applyAlignment="1">
      <alignment horizontal="center" vertical="center"/>
    </xf>
    <xf numFmtId="2" fontId="8" fillId="0" borderId="0" xfId="0" applyNumberFormat="1"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2" fillId="0" borderId="0" xfId="0" applyFont="1"/>
    <xf numFmtId="0" fontId="13" fillId="0" borderId="0" xfId="0" applyFont="1" applyAlignment="1">
      <alignment horizontal="left" vertical="center"/>
    </xf>
    <xf numFmtId="0" fontId="4" fillId="0" borderId="0" xfId="0" applyFont="1" applyAlignment="1">
      <alignment horizontal="left" vertical="center"/>
    </xf>
    <xf numFmtId="0" fontId="7" fillId="0" borderId="0" xfId="0" applyFont="1"/>
    <xf numFmtId="0" fontId="3" fillId="0" borderId="0" xfId="3" applyFont="1" applyAlignment="1">
      <alignment horizontal="right"/>
    </xf>
    <xf numFmtId="0" fontId="3" fillId="0" borderId="0" xfId="3" applyFont="1"/>
    <xf numFmtId="0" fontId="4" fillId="0" borderId="0" xfId="3" applyFont="1" applyAlignment="1">
      <alignment horizontal="center"/>
    </xf>
    <xf numFmtId="0" fontId="4" fillId="2" borderId="0" xfId="3" applyFont="1" applyFill="1" applyAlignment="1">
      <alignment horizontal="left"/>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left" vertical="center"/>
    </xf>
    <xf numFmtId="9" fontId="3" fillId="0" borderId="0" xfId="2" applyFont="1"/>
    <xf numFmtId="9" fontId="3" fillId="0" borderId="0" xfId="2" applyFont="1" applyFill="1"/>
    <xf numFmtId="165" fontId="3" fillId="0" borderId="2" xfId="1" applyNumberFormat="1" applyFont="1" applyFill="1" applyBorder="1"/>
    <xf numFmtId="165" fontId="3" fillId="0" borderId="1" xfId="1" applyNumberFormat="1" applyFont="1" applyFill="1" applyBorder="1"/>
    <xf numFmtId="165" fontId="3" fillId="0" borderId="1" xfId="0" applyNumberFormat="1" applyFont="1" applyBorder="1"/>
    <xf numFmtId="165" fontId="3" fillId="0" borderId="0" xfId="0" applyNumberFormat="1" applyFont="1"/>
    <xf numFmtId="0" fontId="3" fillId="0" borderId="1" xfId="1" applyNumberFormat="1" applyFont="1" applyBorder="1"/>
    <xf numFmtId="165" fontId="4" fillId="0" borderId="1" xfId="1" applyNumberFormat="1" applyFont="1" applyBorder="1"/>
    <xf numFmtId="0" fontId="4" fillId="0" borderId="1" xfId="0" applyFont="1" applyBorder="1" applyAlignment="1">
      <alignment vertical="center"/>
    </xf>
    <xf numFmtId="0" fontId="3" fillId="0" borderId="1" xfId="0" applyFont="1" applyBorder="1" applyAlignment="1">
      <alignment vertical="center"/>
    </xf>
    <xf numFmtId="165" fontId="3" fillId="0" borderId="1" xfId="1" applyNumberFormat="1" applyFont="1" applyBorder="1" applyAlignment="1">
      <alignment vertical="center"/>
    </xf>
    <xf numFmtId="165" fontId="4" fillId="0" borderId="1" xfId="1" applyNumberFormat="1" applyFont="1" applyFill="1" applyBorder="1"/>
    <xf numFmtId="0" fontId="6" fillId="0" borderId="1" xfId="0" applyFont="1" applyBorder="1" applyAlignment="1">
      <alignment horizontal="center" vertical="top" wrapText="1"/>
    </xf>
    <xf numFmtId="0" fontId="7" fillId="0" borderId="0" xfId="0" applyFont="1" applyAlignment="1">
      <alignment horizontal="left" vertical="top"/>
    </xf>
    <xf numFmtId="9" fontId="7" fillId="0" borderId="0" xfId="0" applyNumberFormat="1" applyFont="1"/>
    <xf numFmtId="165" fontId="7" fillId="0" borderId="0" xfId="1" applyNumberFormat="1" applyFont="1"/>
    <xf numFmtId="2" fontId="7" fillId="0" borderId="0" xfId="0" applyNumberFormat="1" applyFont="1"/>
    <xf numFmtId="164" fontId="7" fillId="0" borderId="0" xfId="0" applyNumberFormat="1" applyFont="1"/>
    <xf numFmtId="0" fontId="4" fillId="0" borderId="0" xfId="3" applyFont="1"/>
    <xf numFmtId="165" fontId="3" fillId="0" borderId="0" xfId="4" applyNumberFormat="1" applyFont="1" applyFill="1" applyAlignment="1">
      <alignment horizontal="right"/>
    </xf>
    <xf numFmtId="0" fontId="6" fillId="0" borderId="1" xfId="3" applyFont="1" applyBorder="1" applyAlignment="1">
      <alignment horizontal="center" vertical="center"/>
    </xf>
    <xf numFmtId="0" fontId="6" fillId="0" borderId="1" xfId="4" applyNumberFormat="1" applyFont="1" applyFill="1" applyBorder="1" applyAlignment="1">
      <alignment horizontal="right" vertical="center"/>
    </xf>
    <xf numFmtId="0" fontId="4" fillId="0" borderId="1" xfId="4" applyNumberFormat="1" applyFont="1" applyFill="1" applyBorder="1" applyAlignment="1">
      <alignment horizontal="right" vertical="center"/>
    </xf>
    <xf numFmtId="0" fontId="6" fillId="0" borderId="1" xfId="3" applyFont="1" applyBorder="1" applyAlignment="1">
      <alignment vertical="center" wrapText="1"/>
    </xf>
    <xf numFmtId="165" fontId="5" fillId="0" borderId="1" xfId="4" applyNumberFormat="1" applyFont="1" applyFill="1" applyBorder="1" applyAlignment="1">
      <alignment horizontal="right" vertical="center" wrapText="1"/>
    </xf>
    <xf numFmtId="0" fontId="5" fillId="0" borderId="1" xfId="3" applyFont="1" applyBorder="1" applyAlignment="1">
      <alignment vertical="center" wrapText="1"/>
    </xf>
    <xf numFmtId="0" fontId="5" fillId="0" borderId="0" xfId="3" applyFont="1"/>
    <xf numFmtId="165" fontId="5" fillId="0" borderId="0" xfId="4" applyNumberFormat="1" applyFont="1" applyFill="1" applyAlignment="1">
      <alignment horizontal="right"/>
    </xf>
    <xf numFmtId="0" fontId="6" fillId="0" borderId="0" xfId="3" applyFont="1"/>
    <xf numFmtId="43" fontId="5" fillId="0" borderId="1" xfId="4" applyFont="1" applyFill="1" applyBorder="1" applyAlignment="1">
      <alignment horizontal="right" vertical="center" wrapText="1"/>
    </xf>
    <xf numFmtId="43" fontId="6" fillId="0" borderId="1" xfId="4" applyFont="1" applyFill="1" applyBorder="1" applyAlignment="1">
      <alignment horizontal="right" vertical="center" wrapText="1"/>
    </xf>
    <xf numFmtId="0" fontId="3" fillId="0" borderId="1" xfId="3" applyFont="1" applyBorder="1" applyAlignment="1">
      <alignment vertical="center" wrapText="1"/>
    </xf>
    <xf numFmtId="43" fontId="15" fillId="0" borderId="1" xfId="4" applyFont="1" applyBorder="1" applyAlignment="1">
      <alignment horizontal="right" vertical="center"/>
    </xf>
    <xf numFmtId="164" fontId="15" fillId="0" borderId="1" xfId="2" applyNumberFormat="1" applyFont="1" applyBorder="1" applyAlignment="1">
      <alignment horizontal="right" vertical="center"/>
    </xf>
    <xf numFmtId="0" fontId="6" fillId="0" borderId="0" xfId="3" applyFont="1" applyAlignment="1">
      <alignment vertical="center" wrapText="1"/>
    </xf>
    <xf numFmtId="0" fontId="6" fillId="0" borderId="0" xfId="3" applyFont="1" applyAlignment="1">
      <alignment vertical="center"/>
    </xf>
    <xf numFmtId="165" fontId="5" fillId="0" borderId="0" xfId="4" applyNumberFormat="1" applyFont="1" applyFill="1" applyAlignment="1">
      <alignment horizontal="right" vertical="center" wrapText="1"/>
    </xf>
    <xf numFmtId="0" fontId="5" fillId="0" borderId="0" xfId="0" applyFont="1" applyAlignment="1">
      <alignment horizontal="left" vertical="center"/>
    </xf>
    <xf numFmtId="9" fontId="5" fillId="0" borderId="0" xfId="0" applyNumberFormat="1" applyFont="1" applyAlignment="1">
      <alignment horizontal="right" vertical="center" wrapText="1"/>
    </xf>
    <xf numFmtId="0" fontId="5" fillId="0" borderId="0" xfId="0" applyFont="1" applyAlignment="1">
      <alignment horizontal="right" vertical="center" wrapText="1"/>
    </xf>
    <xf numFmtId="165" fontId="5" fillId="0" borderId="0" xfId="1" applyNumberFormat="1" applyFont="1"/>
    <xf numFmtId="9" fontId="5" fillId="0" borderId="0" xfId="2" applyFont="1"/>
    <xf numFmtId="2" fontId="5" fillId="0" borderId="0" xfId="0" applyNumberFormat="1" applyFont="1" applyAlignment="1">
      <alignment horizontal="right" vertical="center" wrapText="1"/>
    </xf>
    <xf numFmtId="0" fontId="5" fillId="0" borderId="1" xfId="0" applyFont="1" applyBorder="1"/>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9" fontId="3" fillId="0" borderId="1" xfId="0" applyNumberFormat="1" applyFont="1" applyBorder="1" applyAlignment="1">
      <alignment horizontal="right"/>
    </xf>
    <xf numFmtId="0" fontId="3" fillId="0" borderId="1" xfId="0" applyFont="1" applyBorder="1" applyAlignment="1">
      <alignment horizontal="right"/>
    </xf>
    <xf numFmtId="0" fontId="6" fillId="0" borderId="1" xfId="0" applyFont="1" applyBorder="1"/>
    <xf numFmtId="0" fontId="6" fillId="0" borderId="1" xfId="0" applyFont="1" applyBorder="1" applyAlignment="1">
      <alignment horizontal="center" vertical="center" wrapText="1"/>
    </xf>
    <xf numFmtId="0" fontId="4" fillId="0" borderId="1" xfId="0" applyFont="1" applyBorder="1" applyAlignment="1">
      <alignment horizontal="center"/>
    </xf>
    <xf numFmtId="2" fontId="3" fillId="0" borderId="0" xfId="0" applyNumberFormat="1" applyFont="1"/>
    <xf numFmtId="43" fontId="3" fillId="0" borderId="0" xfId="0" applyNumberFormat="1" applyFont="1"/>
    <xf numFmtId="9" fontId="5" fillId="0" borderId="0" xfId="2" applyFont="1" applyAlignment="1">
      <alignment horizontal="right" vertical="center" wrapText="1"/>
    </xf>
    <xf numFmtId="43" fontId="4" fillId="0" borderId="0" xfId="0" applyNumberFormat="1" applyFont="1"/>
    <xf numFmtId="0" fontId="8" fillId="2" borderId="0" xfId="0" applyFont="1" applyFill="1"/>
    <xf numFmtId="0" fontId="3" fillId="0" borderId="0" xfId="0" quotePrefix="1" applyFont="1"/>
    <xf numFmtId="0" fontId="16" fillId="0" borderId="0" xfId="3" applyFont="1" applyAlignment="1">
      <alignment vertical="center" wrapText="1"/>
    </xf>
    <xf numFmtId="0" fontId="16" fillId="0" borderId="1" xfId="3" applyFont="1" applyBorder="1" applyAlignment="1">
      <alignment vertical="center" wrapText="1"/>
    </xf>
    <xf numFmtId="0" fontId="3" fillId="0" borderId="1" xfId="3" applyFont="1" applyBorder="1"/>
    <xf numFmtId="10" fontId="3" fillId="0" borderId="0" xfId="5" applyNumberFormat="1" applyFont="1" applyAlignment="1">
      <alignment horizontal="right"/>
    </xf>
    <xf numFmtId="164" fontId="15" fillId="0" borderId="1" xfId="5" applyNumberFormat="1" applyFont="1" applyBorder="1" applyAlignment="1">
      <alignment horizontal="right"/>
    </xf>
    <xf numFmtId="164" fontId="3" fillId="0" borderId="0" xfId="2" applyNumberFormat="1" applyFont="1"/>
    <xf numFmtId="165" fontId="3" fillId="2" borderId="1" xfId="1" applyNumberFormat="1" applyFont="1" applyFill="1" applyBorder="1"/>
    <xf numFmtId="43" fontId="3" fillId="0" borderId="1" xfId="1" applyFont="1" applyBorder="1"/>
    <xf numFmtId="166" fontId="3" fillId="0" borderId="1" xfId="1" applyNumberFormat="1" applyFont="1" applyBorder="1"/>
    <xf numFmtId="167" fontId="4" fillId="0" borderId="0" xfId="0" applyNumberFormat="1" applyFont="1" applyAlignment="1">
      <alignment horizontal="center"/>
    </xf>
    <xf numFmtId="0" fontId="18" fillId="0" borderId="0" xfId="0" applyFont="1" applyAlignment="1">
      <alignment horizontal="right"/>
    </xf>
    <xf numFmtId="0" fontId="19" fillId="0" borderId="0" xfId="0" applyFont="1" applyAlignment="1">
      <alignment horizontal="left" vertical="top" wrapText="1"/>
    </xf>
    <xf numFmtId="0" fontId="19" fillId="0" borderId="0" xfId="0" applyFont="1"/>
    <xf numFmtId="43" fontId="5" fillId="0" borderId="1" xfId="4" applyFont="1" applyBorder="1" applyAlignment="1">
      <alignment horizontal="right" vertical="center"/>
    </xf>
    <xf numFmtId="164" fontId="5" fillId="0" borderId="1" xfId="2" applyNumberFormat="1" applyFont="1" applyBorder="1" applyAlignment="1">
      <alignment horizontal="right" vertical="center"/>
    </xf>
    <xf numFmtId="0" fontId="6" fillId="0" borderId="2" xfId="0" applyFont="1" applyBorder="1" applyAlignment="1">
      <alignment horizontal="center" vertical="top" wrapText="1"/>
    </xf>
    <xf numFmtId="0" fontId="3" fillId="0" borderId="0" xfId="0" applyFont="1" applyAlignment="1">
      <alignment horizontal="right"/>
    </xf>
    <xf numFmtId="0" fontId="6" fillId="0" borderId="0" xfId="0" applyFont="1" applyAlignment="1">
      <alignment horizontal="left" vertical="center"/>
    </xf>
    <xf numFmtId="0" fontId="8" fillId="2" borderId="0" xfId="0" applyFont="1" applyFill="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xf numFmtId="0" fontId="4" fillId="0" borderId="0" xfId="0" applyFont="1" applyAlignment="1">
      <alignment horizontal="center"/>
    </xf>
    <xf numFmtId="0" fontId="3" fillId="0" borderId="0" xfId="0" applyFont="1" applyAlignment="1">
      <alignment horizontal="center"/>
    </xf>
    <xf numFmtId="10" fontId="3" fillId="0" borderId="1" xfId="5" applyNumberFormat="1" applyFont="1" applyBorder="1" applyAlignment="1">
      <alignment horizontal="right"/>
    </xf>
    <xf numFmtId="0" fontId="4" fillId="0" borderId="1" xfId="3" applyFont="1" applyBorder="1"/>
    <xf numFmtId="0" fontId="4" fillId="0" borderId="1" xfId="3" applyFont="1" applyBorder="1" applyAlignment="1">
      <alignment horizontal="right"/>
    </xf>
  </cellXfs>
  <cellStyles count="6">
    <cellStyle name="Comma" xfId="1" builtinId="3"/>
    <cellStyle name="Comma 2" xfId="4" xr:uid="{E2CF79DF-B496-4E6B-85FC-3C3075F389A7}"/>
    <cellStyle name="Normal" xfId="0" builtinId="0"/>
    <cellStyle name="Normal 3" xfId="3" xr:uid="{229E15BA-E8B0-46FA-B3C3-FB9D5B35793A}"/>
    <cellStyle name="Percent" xfId="2" builtinId="5"/>
    <cellStyle name="Percent 2" xfId="5" xr:uid="{9B4809EE-AD20-4BC0-94F3-C2D85B3453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'[1]Câu 2b'!$B$85</c:f>
              <c:strCache>
                <c:ptCount val="1"/>
                <c:pt idx="0">
                  <c:v>Tỷ trọng</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1EA-4903-B09D-B1B8F09BCBB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1EA-4903-B09D-B1B8F09BCBB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21EA-4903-B09D-B1B8F09BCBB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'[1]Câu 2b'!$A$86:$A$88</c:f>
              <c:strCache>
                <c:ptCount val="3"/>
                <c:pt idx="0">
                  <c:v>Nợ ngắn hạn</c:v>
                </c:pt>
                <c:pt idx="1">
                  <c:v>Nợ dài hạn</c:v>
                </c:pt>
                <c:pt idx="2">
                  <c:v>Vốn chủ sở hữu</c:v>
                </c:pt>
              </c:strCache>
            </c:strRef>
          </c:cat>
          <c:val>
            <c:numRef>
              <c:f>'[1]Câu 2b'!$B$86:$B$88</c:f>
              <c:numCache>
                <c:formatCode>General</c:formatCode>
                <c:ptCount val="3"/>
                <c:pt idx="0">
                  <c:v>0.2691487424227853</c:v>
                </c:pt>
                <c:pt idx="1">
                  <c:v>1.0864751642338379E-2</c:v>
                </c:pt>
                <c:pt idx="2">
                  <c:v>0.71998650593487634</c:v>
                </c:pt>
              </c:numCache>
            </c:numRef>
          </c:val>
          <c:extLst>
            <c:ext xmlns:c16="http://schemas.microsoft.com/office/drawing/2014/chart" uri="{C3380CC4-5D6E-409C-BE32-E72D297353CC}">
              <c16:uniqueId val="{00000006-21EA-4903-B09D-B1B8F09BCBB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85</xdr:row>
      <xdr:rowOff>170039</xdr:rowOff>
    </xdr:from>
    <xdr:to>
      <xdr:col>0</xdr:col>
      <xdr:colOff>0</xdr:colOff>
      <xdr:row>99</xdr:row>
      <xdr:rowOff>147461</xdr:rowOff>
    </xdr:to>
    <xdr:graphicFrame macro="">
      <xdr:nvGraphicFramePr>
        <xdr:cNvPr id="3" name="Chart 2">
          <a:extLst>
            <a:ext uri="{FF2B5EF4-FFF2-40B4-BE49-F238E27FC236}">
              <a16:creationId xmlns:a16="http://schemas.microsoft.com/office/drawing/2014/main" id="{7A6586D8-BF3C-448F-AF9D-27FBF2713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0.VLU\VLU\CV%20CHUNG\HK232\EXCEL%20TAI%20CHINH\CUOI%20KY\Thi%20excel.xlsx" TargetMode="External"/><Relationship Id="rId1" Type="http://schemas.openxmlformats.org/officeDocument/2006/relationships/externalLinkPath" Target="/0.VLU/VLU/CV%20CHUNG/HK232/EXCEL%20TAI%20CHINH/CUOI%20KY/Thi%20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âu 1"/>
      <sheetName val="Câu 2a"/>
      <sheetName val="Câu 2b"/>
    </sheetNames>
    <sheetDataSet>
      <sheetData sheetId="0" refreshError="1"/>
      <sheetData sheetId="1" refreshError="1"/>
      <sheetData sheetId="2">
        <row r="85">
          <cell r="B85" t="str">
            <v>Tỷ trọng</v>
          </cell>
        </row>
        <row r="86">
          <cell r="A86" t="str">
            <v>Nợ ngắn hạn</v>
          </cell>
          <cell r="B86">
            <v>0.2691487424227853</v>
          </cell>
        </row>
        <row r="87">
          <cell r="A87" t="str">
            <v>Nợ dài hạn</v>
          </cell>
          <cell r="B87">
            <v>1.0864751642338379E-2</v>
          </cell>
        </row>
        <row r="88">
          <cell r="A88" t="str">
            <v>Vốn chủ sở hữu</v>
          </cell>
          <cell r="B88">
            <v>0.71998650593487634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C173C-2ADB-41CF-9E1D-F0BC1FFE8A3E}">
  <dimension ref="A1:J80"/>
  <sheetViews>
    <sheetView topLeftCell="A7" zoomScale="70" zoomScaleNormal="70" workbookViewId="0">
      <selection activeCell="A34" sqref="A34"/>
    </sheetView>
  </sheetViews>
  <sheetFormatPr defaultColWidth="8.77734375" defaultRowHeight="15.6" x14ac:dyDescent="0.3"/>
  <cols>
    <col min="1" max="1" width="12.44140625" style="10" customWidth="1"/>
    <col min="2" max="2" width="30.44140625" style="1" customWidth="1"/>
    <col min="3" max="3" width="17.5546875" style="1" customWidth="1"/>
    <col min="4" max="4" width="15.5546875" style="1" customWidth="1"/>
    <col min="5" max="5" width="13.44140625" style="1" customWidth="1"/>
    <col min="6" max="6" width="16.44140625" style="1" customWidth="1"/>
    <col min="7" max="7" width="13.109375" style="1" customWidth="1"/>
    <col min="8" max="16384" width="8.77734375" style="1"/>
  </cols>
  <sheetData>
    <row r="1" spans="1:10" x14ac:dyDescent="0.3">
      <c r="A1" s="15" t="s">
        <v>16</v>
      </c>
      <c r="B1" s="15"/>
      <c r="C1" s="4"/>
    </row>
    <row r="2" spans="1:10" x14ac:dyDescent="0.3">
      <c r="A2" s="15" t="s">
        <v>17</v>
      </c>
      <c r="B2" s="15"/>
      <c r="C2" s="4"/>
      <c r="D2" s="115" t="s">
        <v>18</v>
      </c>
      <c r="E2" s="115"/>
      <c r="F2" s="115"/>
    </row>
    <row r="3" spans="1:10" x14ac:dyDescent="0.3">
      <c r="A3" s="111" t="s">
        <v>19</v>
      </c>
      <c r="B3" s="111"/>
      <c r="C3" s="111"/>
      <c r="D3" s="116" t="s">
        <v>224</v>
      </c>
      <c r="E3" s="116"/>
      <c r="F3" s="116"/>
    </row>
    <row r="4" spans="1:10" x14ac:dyDescent="0.3">
      <c r="A4" s="111" t="s">
        <v>20</v>
      </c>
      <c r="B4" s="111"/>
      <c r="D4" s="3" t="s">
        <v>21</v>
      </c>
      <c r="E4" s="16" t="s">
        <v>22</v>
      </c>
      <c r="F4" s="3" t="s">
        <v>225</v>
      </c>
    </row>
    <row r="5" spans="1:10" x14ac:dyDescent="0.3">
      <c r="A5" s="17" t="s">
        <v>23</v>
      </c>
      <c r="B5" s="11"/>
    </row>
    <row r="6" spans="1:10" x14ac:dyDescent="0.3">
      <c r="A6" s="15" t="s">
        <v>24</v>
      </c>
      <c r="B6" s="11"/>
    </row>
    <row r="7" spans="1:10" x14ac:dyDescent="0.3">
      <c r="A7" s="18" t="s">
        <v>25</v>
      </c>
      <c r="B7" s="19"/>
      <c r="C7" s="20" t="s">
        <v>26</v>
      </c>
      <c r="D7" s="19"/>
      <c r="E7" s="19"/>
      <c r="F7" s="19"/>
      <c r="G7" s="19"/>
      <c r="H7" s="19"/>
      <c r="I7" s="19"/>
      <c r="J7" s="19"/>
    </row>
    <row r="8" spans="1:10" x14ac:dyDescent="0.3">
      <c r="A8" s="21" t="s">
        <v>27</v>
      </c>
      <c r="B8" s="22" t="s">
        <v>28</v>
      </c>
      <c r="C8" s="22" t="s">
        <v>29</v>
      </c>
      <c r="D8" s="22" t="s">
        <v>30</v>
      </c>
      <c r="E8" s="22" t="s">
        <v>31</v>
      </c>
    </row>
    <row r="9" spans="1:10" x14ac:dyDescent="0.3">
      <c r="A9" s="23">
        <f>A15+A33+'Câu 3'!A1+'Câu 4'!A2</f>
        <v>10</v>
      </c>
      <c r="B9" s="24"/>
      <c r="C9" s="25"/>
      <c r="D9" s="25"/>
      <c r="E9" s="25">
        <v>1</v>
      </c>
    </row>
    <row r="10" spans="1:10" x14ac:dyDescent="0.3">
      <c r="A10" s="26"/>
      <c r="B10" s="112" t="s">
        <v>32</v>
      </c>
      <c r="C10" s="112"/>
      <c r="D10" s="112"/>
      <c r="E10" s="112"/>
      <c r="F10" s="112"/>
      <c r="G10" s="112"/>
      <c r="H10" s="112"/>
      <c r="I10" s="112"/>
      <c r="J10" s="112"/>
    </row>
    <row r="11" spans="1:10" ht="16.2" x14ac:dyDescent="0.3">
      <c r="A11" s="26"/>
      <c r="B11" s="27" t="s">
        <v>33</v>
      </c>
      <c r="C11" s="2"/>
      <c r="D11" s="2"/>
      <c r="E11" s="2"/>
    </row>
    <row r="12" spans="1:10" x14ac:dyDescent="0.3">
      <c r="A12" s="26"/>
      <c r="B12" s="28" t="s">
        <v>34</v>
      </c>
      <c r="C12" s="2"/>
      <c r="D12" s="2"/>
      <c r="E12" s="2"/>
    </row>
    <row r="13" spans="1:10" x14ac:dyDescent="0.3">
      <c r="A13" s="1"/>
    </row>
    <row r="14" spans="1:10" ht="16.8" x14ac:dyDescent="0.3">
      <c r="B14" s="29"/>
    </row>
    <row r="15" spans="1:10" x14ac:dyDescent="0.3">
      <c r="A15" s="10">
        <f>A17+A22+A27</f>
        <v>1.5000000000000002</v>
      </c>
      <c r="B15" s="12" t="s">
        <v>135</v>
      </c>
    </row>
    <row r="16" spans="1:10" ht="109.8" customHeight="1" x14ac:dyDescent="0.3">
      <c r="B16" s="113" t="s">
        <v>134</v>
      </c>
      <c r="C16" s="114"/>
      <c r="D16" s="114"/>
      <c r="E16" s="114"/>
      <c r="F16" s="114"/>
      <c r="G16" s="114"/>
      <c r="H16" s="114"/>
    </row>
    <row r="17" spans="1:8" ht="16.8" x14ac:dyDescent="0.3">
      <c r="A17" s="10">
        <f>A18+A19+A20</f>
        <v>0.30000000000000004</v>
      </c>
      <c r="B17" s="105" t="s">
        <v>131</v>
      </c>
      <c r="C17" s="50"/>
      <c r="D17" s="50"/>
      <c r="E17" s="50"/>
      <c r="F17" s="50"/>
      <c r="G17" s="50"/>
      <c r="H17" s="50"/>
    </row>
    <row r="18" spans="1:8" ht="16.8" x14ac:dyDescent="0.3">
      <c r="A18" s="1">
        <v>0.1</v>
      </c>
      <c r="B18" s="29" t="s">
        <v>124</v>
      </c>
      <c r="C18" s="52"/>
      <c r="D18"/>
      <c r="E18"/>
      <c r="F18"/>
      <c r="G18"/>
      <c r="H18"/>
    </row>
    <row r="19" spans="1:8" ht="16.8" x14ac:dyDescent="0.3">
      <c r="A19" s="1">
        <v>0.1</v>
      </c>
      <c r="B19" s="29" t="s">
        <v>125</v>
      </c>
      <c r="C19" s="51"/>
      <c r="D19"/>
      <c r="E19"/>
      <c r="F19"/>
      <c r="G19"/>
      <c r="H19"/>
    </row>
    <row r="20" spans="1:8" ht="16.8" x14ac:dyDescent="0.3">
      <c r="A20" s="1">
        <v>0.1</v>
      </c>
      <c r="B20" s="29" t="s">
        <v>126</v>
      </c>
      <c r="C20" s="29"/>
      <c r="D20"/>
      <c r="E20"/>
      <c r="F20"/>
      <c r="G20"/>
      <c r="H20"/>
    </row>
    <row r="21" spans="1:8" ht="16.8" x14ac:dyDescent="0.3">
      <c r="A21" s="29"/>
      <c r="B21" s="29"/>
      <c r="C21" s="29"/>
      <c r="D21" s="29"/>
      <c r="E21" s="29"/>
      <c r="F21" s="29"/>
      <c r="G21" s="29"/>
    </row>
    <row r="22" spans="1:8" ht="16.8" x14ac:dyDescent="0.3">
      <c r="A22" s="10">
        <f>A24+A25</f>
        <v>0.60000000000000009</v>
      </c>
      <c r="B22" s="106" t="s">
        <v>132</v>
      </c>
      <c r="C22" s="51"/>
      <c r="D22"/>
      <c r="E22"/>
      <c r="F22"/>
      <c r="G22"/>
      <c r="H22"/>
    </row>
    <row r="23" spans="1:8" ht="16.8" x14ac:dyDescent="0.3">
      <c r="A23" s="1"/>
      <c r="B23" s="29" t="s">
        <v>127</v>
      </c>
      <c r="C23" s="29"/>
      <c r="D23"/>
      <c r="E23"/>
      <c r="F23"/>
      <c r="G23"/>
      <c r="H23"/>
    </row>
    <row r="24" spans="1:8" ht="16.8" x14ac:dyDescent="0.3">
      <c r="A24" s="1">
        <v>0.4</v>
      </c>
      <c r="B24" s="29" t="s">
        <v>128</v>
      </c>
      <c r="C24" s="53"/>
      <c r="D24" s="29"/>
      <c r="E24"/>
      <c r="F24"/>
      <c r="G24"/>
      <c r="H24"/>
    </row>
    <row r="25" spans="1:8" ht="16.8" x14ac:dyDescent="0.3">
      <c r="A25" s="1">
        <v>0.2</v>
      </c>
      <c r="B25" s="29" t="s">
        <v>226</v>
      </c>
      <c r="C25" s="53"/>
      <c r="D25" s="29"/>
      <c r="E25"/>
      <c r="F25"/>
      <c r="G25"/>
      <c r="H25"/>
    </row>
    <row r="26" spans="1:8" ht="16.8" x14ac:dyDescent="0.3">
      <c r="B26" s="29"/>
    </row>
    <row r="27" spans="1:8" ht="16.8" x14ac:dyDescent="0.3">
      <c r="A27" s="10">
        <f>A28+A29</f>
        <v>0.60000000000000009</v>
      </c>
      <c r="B27" s="106" t="s">
        <v>133</v>
      </c>
      <c r="C27" s="52"/>
      <c r="D27"/>
      <c r="E27"/>
      <c r="F27"/>
      <c r="G27"/>
      <c r="H27"/>
    </row>
    <row r="28" spans="1:8" ht="16.8" x14ac:dyDescent="0.3">
      <c r="A28" s="1">
        <v>0.2</v>
      </c>
      <c r="B28" s="29" t="s">
        <v>129</v>
      </c>
      <c r="C28" s="29"/>
      <c r="D28"/>
      <c r="E28"/>
      <c r="F28"/>
      <c r="G28"/>
      <c r="H28"/>
    </row>
    <row r="29" spans="1:8" ht="16.8" x14ac:dyDescent="0.3">
      <c r="A29" s="1">
        <v>0.4</v>
      </c>
      <c r="B29" s="29" t="s">
        <v>130</v>
      </c>
      <c r="C29" s="54"/>
      <c r="D29"/>
      <c r="E29"/>
      <c r="F29"/>
      <c r="G29"/>
      <c r="H29"/>
    </row>
    <row r="33" spans="1:5" x14ac:dyDescent="0.3">
      <c r="A33" s="103">
        <f>A51+A64+A66</f>
        <v>2</v>
      </c>
      <c r="B33" s="3" t="s">
        <v>136</v>
      </c>
    </row>
    <row r="34" spans="1:5" x14ac:dyDescent="0.3">
      <c r="B34" s="74" t="s">
        <v>138</v>
      </c>
      <c r="C34" s="75"/>
      <c r="D34" s="76"/>
    </row>
    <row r="35" spans="1:5" x14ac:dyDescent="0.3">
      <c r="B35" s="11" t="s">
        <v>139</v>
      </c>
      <c r="C35" s="77">
        <v>450</v>
      </c>
      <c r="D35" s="76" t="s">
        <v>140</v>
      </c>
    </row>
    <row r="36" spans="1:5" x14ac:dyDescent="0.3">
      <c r="B36" s="74" t="s">
        <v>141</v>
      </c>
      <c r="C36" s="77">
        <v>1900</v>
      </c>
      <c r="D36" s="76" t="s">
        <v>142</v>
      </c>
    </row>
    <row r="37" spans="1:5" x14ac:dyDescent="0.3">
      <c r="B37" s="74" t="s">
        <v>143</v>
      </c>
      <c r="C37" s="77">
        <v>1300</v>
      </c>
      <c r="D37" s="76" t="s">
        <v>142</v>
      </c>
    </row>
    <row r="38" spans="1:5" x14ac:dyDescent="0.3">
      <c r="B38" s="74" t="s">
        <v>144</v>
      </c>
      <c r="C38" s="78">
        <v>0.1</v>
      </c>
      <c r="D38" s="76" t="s">
        <v>145</v>
      </c>
    </row>
    <row r="39" spans="1:5" x14ac:dyDescent="0.3">
      <c r="B39" s="74" t="s">
        <v>146</v>
      </c>
      <c r="C39" s="77">
        <v>30</v>
      </c>
      <c r="D39" s="76" t="s">
        <v>147</v>
      </c>
    </row>
    <row r="40" spans="1:5" x14ac:dyDescent="0.3">
      <c r="B40" s="74" t="s">
        <v>148</v>
      </c>
      <c r="C40" s="79">
        <v>19</v>
      </c>
      <c r="D40" s="76" t="s">
        <v>149</v>
      </c>
    </row>
    <row r="41" spans="1:5" x14ac:dyDescent="0.3">
      <c r="B41" s="74" t="s">
        <v>150</v>
      </c>
      <c r="C41" s="79">
        <v>28</v>
      </c>
      <c r="D41" s="76" t="s">
        <v>149</v>
      </c>
    </row>
    <row r="42" spans="1:5" x14ac:dyDescent="0.3">
      <c r="B42" s="74" t="s">
        <v>91</v>
      </c>
      <c r="C42" s="90">
        <v>0.2</v>
      </c>
      <c r="D42" s="76"/>
    </row>
    <row r="43" spans="1:5" x14ac:dyDescent="0.3">
      <c r="B43" s="74" t="s">
        <v>151</v>
      </c>
      <c r="C43" s="75"/>
      <c r="D43" s="76"/>
    </row>
    <row r="44" spans="1:5" x14ac:dyDescent="0.3">
      <c r="B44" s="74" t="s">
        <v>152</v>
      </c>
      <c r="C44" s="75"/>
      <c r="D44" s="76"/>
    </row>
    <row r="45" spans="1:5" x14ac:dyDescent="0.3">
      <c r="B45" s="74" t="s">
        <v>153</v>
      </c>
      <c r="C45" s="76"/>
      <c r="D45" s="76"/>
    </row>
    <row r="46" spans="1:5" x14ac:dyDescent="0.3">
      <c r="B46" s="85" t="s">
        <v>117</v>
      </c>
      <c r="C46" s="86" t="s">
        <v>118</v>
      </c>
      <c r="D46" s="87" t="s">
        <v>119</v>
      </c>
      <c r="E46" s="87" t="s">
        <v>120</v>
      </c>
    </row>
    <row r="47" spans="1:5" x14ac:dyDescent="0.3">
      <c r="B47" s="80" t="s">
        <v>93</v>
      </c>
      <c r="C47" s="82">
        <v>0.05</v>
      </c>
      <c r="D47" s="83">
        <v>0.2</v>
      </c>
      <c r="E47" s="83">
        <v>0.1</v>
      </c>
    </row>
    <row r="48" spans="1:5" x14ac:dyDescent="0.3">
      <c r="B48" s="80" t="s">
        <v>150</v>
      </c>
      <c r="C48" s="81">
        <v>25</v>
      </c>
      <c r="D48" s="84">
        <v>32</v>
      </c>
      <c r="E48" s="84">
        <v>28</v>
      </c>
    </row>
    <row r="49" spans="1:10" x14ac:dyDescent="0.3">
      <c r="B49" s="80" t="s">
        <v>143</v>
      </c>
      <c r="C49" s="81">
        <v>1000</v>
      </c>
      <c r="D49" s="84">
        <v>1500</v>
      </c>
      <c r="E49" s="84">
        <v>1300</v>
      </c>
    </row>
    <row r="50" spans="1:10" x14ac:dyDescent="0.3">
      <c r="J50" s="88">
        <f>1/11</f>
        <v>9.0909090909090912E-2</v>
      </c>
    </row>
    <row r="51" spans="1:10" x14ac:dyDescent="0.3">
      <c r="A51" s="103">
        <f>SUM(A52:A62)</f>
        <v>1.0999999999999999</v>
      </c>
      <c r="B51" s="3" t="s">
        <v>164</v>
      </c>
    </row>
    <row r="52" spans="1:10" x14ac:dyDescent="0.3">
      <c r="A52" s="104">
        <v>0.1</v>
      </c>
      <c r="B52" s="1" t="s">
        <v>154</v>
      </c>
    </row>
    <row r="53" spans="1:10" x14ac:dyDescent="0.3">
      <c r="A53" s="104">
        <v>0.1</v>
      </c>
      <c r="B53" s="1" t="s">
        <v>155</v>
      </c>
    </row>
    <row r="54" spans="1:10" x14ac:dyDescent="0.3">
      <c r="A54" s="104">
        <v>0.1</v>
      </c>
      <c r="B54" s="1" t="s">
        <v>156</v>
      </c>
    </row>
    <row r="55" spans="1:10" x14ac:dyDescent="0.3">
      <c r="A55" s="104">
        <v>0.1</v>
      </c>
      <c r="B55" s="1" t="s">
        <v>157</v>
      </c>
    </row>
    <row r="56" spans="1:10" x14ac:dyDescent="0.3">
      <c r="A56" s="104">
        <v>0.1</v>
      </c>
      <c r="B56" s="1" t="s">
        <v>158</v>
      </c>
    </row>
    <row r="57" spans="1:10" x14ac:dyDescent="0.3">
      <c r="A57" s="104">
        <v>0.1</v>
      </c>
      <c r="B57" s="1" t="s">
        <v>159</v>
      </c>
      <c r="C57" s="42"/>
    </row>
    <row r="58" spans="1:10" x14ac:dyDescent="0.3">
      <c r="A58" s="104">
        <v>0.1</v>
      </c>
      <c r="B58" s="1" t="s">
        <v>160</v>
      </c>
      <c r="C58" s="88"/>
    </row>
    <row r="59" spans="1:10" x14ac:dyDescent="0.3">
      <c r="A59" s="104">
        <v>0.1</v>
      </c>
      <c r="B59" s="1" t="s">
        <v>150</v>
      </c>
      <c r="C59" s="88"/>
    </row>
    <row r="60" spans="1:10" x14ac:dyDescent="0.3">
      <c r="A60" s="104">
        <v>0.1</v>
      </c>
      <c r="B60" s="1" t="s">
        <v>161</v>
      </c>
      <c r="C60" s="89"/>
    </row>
    <row r="61" spans="1:10" x14ac:dyDescent="0.3">
      <c r="A61" s="104">
        <v>0.1</v>
      </c>
      <c r="B61" s="1" t="s">
        <v>162</v>
      </c>
      <c r="C61" s="89"/>
    </row>
    <row r="62" spans="1:10" x14ac:dyDescent="0.3">
      <c r="A62" s="104">
        <v>0.1</v>
      </c>
      <c r="B62" s="3" t="s">
        <v>163</v>
      </c>
      <c r="C62" s="91"/>
    </row>
    <row r="64" spans="1:10" x14ac:dyDescent="0.3">
      <c r="A64" s="10">
        <v>0.4</v>
      </c>
      <c r="B64" s="3" t="s">
        <v>165</v>
      </c>
      <c r="C64" s="92"/>
      <c r="D64" s="1" t="s">
        <v>166</v>
      </c>
    </row>
    <row r="66" spans="1:7" x14ac:dyDescent="0.3">
      <c r="A66" s="10">
        <v>0.5</v>
      </c>
      <c r="B66" s="3" t="s">
        <v>153</v>
      </c>
    </row>
    <row r="80" spans="1:7" x14ac:dyDescent="0.3">
      <c r="B80"/>
      <c r="C80"/>
      <c r="D80"/>
      <c r="E80"/>
      <c r="F80"/>
      <c r="G80"/>
    </row>
  </sheetData>
  <scenarios current="0" sqref="C61">
    <scenario name="A" locked="1" count="3" user="HP" comment="Created by HP on 4/17/2024_x000a_Modified by HP on 4/17/2024">
      <inputCells r="C38" val="0.05" numFmtId="9"/>
      <inputCells r="C41" val="25" numFmtId="2"/>
      <inputCells r="C37" val="1000" numFmtId="165"/>
    </scenario>
    <scenario name="B" locked="1" count="3" user="HP" comment="Created by HP on 4/17/2024">
      <inputCells r="C38" val="0.2" numFmtId="9"/>
      <inputCells r="C41" val="32" numFmtId="2"/>
      <inputCells r="C37" val="1500" numFmtId="165"/>
    </scenario>
    <scenario name="C" locked="1" count="3" user="HP" comment="Created by HP on 4/17/2024">
      <inputCells r="C38" val="0.1" numFmtId="9"/>
      <inputCells r="C41" val="28" numFmtId="2"/>
      <inputCells r="C37" val="1300" numFmtId="165"/>
    </scenario>
  </scenarios>
  <mergeCells count="6">
    <mergeCell ref="A4:B4"/>
    <mergeCell ref="B10:J10"/>
    <mergeCell ref="B16:H16"/>
    <mergeCell ref="D2:F2"/>
    <mergeCell ref="A3:C3"/>
    <mergeCell ref="D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E8D69-3246-4F69-8616-1F179B184666}">
  <dimension ref="A1:E101"/>
  <sheetViews>
    <sheetView tabSelected="1" topLeftCell="A64" zoomScale="85" zoomScaleNormal="85" workbookViewId="0">
      <selection activeCell="B81" sqref="B81"/>
    </sheetView>
  </sheetViews>
  <sheetFormatPr defaultColWidth="9.109375" defaultRowHeight="15.6" x14ac:dyDescent="0.3"/>
  <cols>
    <col min="1" max="1" width="11.33203125" style="32" customWidth="1"/>
    <col min="2" max="2" width="37.21875" style="30" customWidth="1"/>
    <col min="3" max="3" width="16.21875" style="30" bestFit="1" customWidth="1"/>
    <col min="4" max="4" width="15.88671875" style="30" bestFit="1" customWidth="1"/>
    <col min="5" max="5" width="16.88671875" style="31" customWidth="1"/>
    <col min="6" max="16384" width="9.109375" style="31"/>
  </cols>
  <sheetData>
    <row r="1" spans="1:5" x14ac:dyDescent="0.3">
      <c r="A1" s="32">
        <f>A61+A68+A81</f>
        <v>2</v>
      </c>
      <c r="B1" s="33" t="s">
        <v>137</v>
      </c>
    </row>
    <row r="2" spans="1:5" x14ac:dyDescent="0.3">
      <c r="B2" s="55" t="s">
        <v>36</v>
      </c>
      <c r="C2" s="56"/>
      <c r="E2" s="56" t="s">
        <v>37</v>
      </c>
    </row>
    <row r="3" spans="1:5" x14ac:dyDescent="0.3">
      <c r="B3" s="57" t="s">
        <v>35</v>
      </c>
      <c r="C3" s="58">
        <v>2021</v>
      </c>
      <c r="D3" s="58">
        <v>2022</v>
      </c>
      <c r="E3" s="58">
        <v>2023</v>
      </c>
    </row>
    <row r="4" spans="1:5" ht="31.2" x14ac:dyDescent="0.3">
      <c r="B4" s="60" t="s">
        <v>38</v>
      </c>
      <c r="C4" s="61">
        <v>13015322.214889999</v>
      </c>
      <c r="D4" s="61">
        <v>13230084.714896999</v>
      </c>
      <c r="E4" s="61">
        <v>14610401.622239999</v>
      </c>
    </row>
    <row r="5" spans="1:5" x14ac:dyDescent="0.3">
      <c r="B5" s="60" t="s">
        <v>39</v>
      </c>
      <c r="C5" s="61">
        <v>11615.162319999999</v>
      </c>
      <c r="D5" s="61">
        <v>40784.427089999997</v>
      </c>
      <c r="E5" s="61">
        <v>11441.072483</v>
      </c>
    </row>
    <row r="6" spans="1:5" ht="31.2" x14ac:dyDescent="0.3">
      <c r="B6" s="60" t="s">
        <v>40</v>
      </c>
      <c r="C6" s="61">
        <v>13003707.05257</v>
      </c>
      <c r="D6" s="61">
        <v>13189300.287807001</v>
      </c>
      <c r="E6" s="61">
        <v>14598960.549757</v>
      </c>
    </row>
    <row r="7" spans="1:5" x14ac:dyDescent="0.3">
      <c r="B7" s="60" t="s">
        <v>41</v>
      </c>
      <c r="C7" s="61">
        <v>6841121.6404309999</v>
      </c>
      <c r="D7" s="61">
        <v>7034297.7782539995</v>
      </c>
      <c r="E7" s="61">
        <v>7585015.0005989997</v>
      </c>
    </row>
    <row r="8" spans="1:5" ht="31.2" x14ac:dyDescent="0.3">
      <c r="B8" s="60" t="s">
        <v>42</v>
      </c>
      <c r="C8" s="61">
        <v>6162585.4121390004</v>
      </c>
      <c r="D8" s="61">
        <v>6155002.5095530003</v>
      </c>
      <c r="E8" s="61">
        <v>7013945.5491580004</v>
      </c>
    </row>
    <row r="9" spans="1:5" x14ac:dyDescent="0.3">
      <c r="B9" s="60" t="s">
        <v>43</v>
      </c>
      <c r="C9" s="61">
        <v>179352.99541100001</v>
      </c>
      <c r="D9" s="61">
        <v>176287.35958700001</v>
      </c>
      <c r="E9" s="61">
        <v>190720.049829</v>
      </c>
    </row>
    <row r="10" spans="1:5" x14ac:dyDescent="0.3">
      <c r="B10" s="60" t="s">
        <v>44</v>
      </c>
      <c r="C10" s="61">
        <v>25209.490539999999</v>
      </c>
      <c r="D10" s="61">
        <v>28768.197630999999</v>
      </c>
      <c r="E10" s="61">
        <v>42152.766378</v>
      </c>
    </row>
    <row r="11" spans="1:5" x14ac:dyDescent="0.3">
      <c r="B11" s="62" t="s">
        <v>45</v>
      </c>
      <c r="C11" s="61">
        <v>13558.039918</v>
      </c>
      <c r="D11" s="61">
        <v>19835.521939999999</v>
      </c>
      <c r="E11" s="61">
        <v>25355.145801999999</v>
      </c>
    </row>
    <row r="12" spans="1:5" ht="31.2" x14ac:dyDescent="0.3">
      <c r="B12" s="60" t="s">
        <v>46</v>
      </c>
      <c r="C12" s="61">
        <v>11519.567572</v>
      </c>
      <c r="D12" s="61">
        <v>-12607.699916</v>
      </c>
      <c r="E12" s="61">
        <v>2474.0487699999999</v>
      </c>
    </row>
    <row r="13" spans="1:5" x14ac:dyDescent="0.3">
      <c r="B13" s="60" t="s">
        <v>47</v>
      </c>
      <c r="C13" s="61">
        <v>3360732.7578210002</v>
      </c>
      <c r="D13" s="61">
        <v>2670436.4447349999</v>
      </c>
      <c r="E13" s="61">
        <v>3330199.0987880002</v>
      </c>
    </row>
    <row r="14" spans="1:5" x14ac:dyDescent="0.3">
      <c r="B14" s="60" t="s">
        <v>48</v>
      </c>
      <c r="C14" s="61">
        <v>330480.10525399999</v>
      </c>
      <c r="D14" s="61">
        <v>278242.22192799998</v>
      </c>
      <c r="E14" s="61">
        <v>318012.114359</v>
      </c>
    </row>
    <row r="15" spans="1:5" ht="31.2" x14ac:dyDescent="0.3">
      <c r="B15" s="60" t="s">
        <v>49</v>
      </c>
      <c r="C15" s="61">
        <v>2637035.6215070002</v>
      </c>
      <c r="D15" s="61">
        <v>3341235.3049300001</v>
      </c>
      <c r="E15" s="61">
        <v>3516775.668232</v>
      </c>
    </row>
    <row r="16" spans="1:5" x14ac:dyDescent="0.3">
      <c r="B16" s="60" t="s">
        <v>50</v>
      </c>
      <c r="C16" s="61">
        <v>102759.176301</v>
      </c>
      <c r="D16" s="61">
        <v>42944.840145000002</v>
      </c>
      <c r="E16" s="61">
        <v>66987.285143000001</v>
      </c>
    </row>
    <row r="17" spans="2:5" x14ac:dyDescent="0.3">
      <c r="B17" s="60" t="s">
        <v>51</v>
      </c>
      <c r="C17" s="61">
        <v>59295.172796999999</v>
      </c>
      <c r="D17" s="61">
        <v>41397.280967999999</v>
      </c>
      <c r="E17" s="61">
        <v>33931.187119000002</v>
      </c>
    </row>
    <row r="18" spans="2:5" x14ac:dyDescent="0.3">
      <c r="B18" s="60" t="s">
        <v>52</v>
      </c>
      <c r="C18" s="61">
        <v>43464.003504</v>
      </c>
      <c r="D18" s="61">
        <v>1547.5591770000001</v>
      </c>
      <c r="E18" s="61">
        <v>33056.098023999999</v>
      </c>
    </row>
    <row r="19" spans="2:5" ht="31.2" x14ac:dyDescent="0.3">
      <c r="B19" s="60" t="s">
        <v>53</v>
      </c>
      <c r="C19" s="61">
        <v>2680499.6250109999</v>
      </c>
      <c r="D19" s="61">
        <v>3342782.8641070002</v>
      </c>
      <c r="E19" s="61">
        <v>3549831.7662559999</v>
      </c>
    </row>
    <row r="20" spans="2:5" x14ac:dyDescent="0.3">
      <c r="B20" s="60" t="s">
        <v>54</v>
      </c>
      <c r="C20" s="61">
        <v>429640.60311099997</v>
      </c>
      <c r="D20" s="61">
        <v>522861.65612300002</v>
      </c>
      <c r="E20" s="61">
        <v>650596.49690400006</v>
      </c>
    </row>
    <row r="21" spans="2:5" x14ac:dyDescent="0.3">
      <c r="B21" s="60" t="s">
        <v>55</v>
      </c>
      <c r="C21" s="61">
        <v>-33418.089628000002</v>
      </c>
      <c r="D21" s="61">
        <v>22540.309094</v>
      </c>
      <c r="E21" s="61">
        <v>-4543.4996069999997</v>
      </c>
    </row>
    <row r="22" spans="2:5" ht="31.2" x14ac:dyDescent="0.3">
      <c r="B22" s="60" t="s">
        <v>56</v>
      </c>
      <c r="C22" s="61">
        <v>2284277.1115279999</v>
      </c>
      <c r="D22" s="61">
        <v>2797380.8988899998</v>
      </c>
      <c r="E22" s="61">
        <v>2903778.7689589998</v>
      </c>
    </row>
    <row r="23" spans="2:5" x14ac:dyDescent="0.3">
      <c r="B23" s="60" t="s">
        <v>57</v>
      </c>
      <c r="C23" s="61">
        <v>2299484.6026460002</v>
      </c>
      <c r="D23" s="61">
        <v>2790729.1161509999</v>
      </c>
      <c r="E23" s="61">
        <v>2898738.4309069999</v>
      </c>
    </row>
    <row r="24" spans="2:5" x14ac:dyDescent="0.3">
      <c r="B24" s="63"/>
      <c r="C24" s="64"/>
      <c r="D24" s="64"/>
      <c r="E24" s="64"/>
    </row>
    <row r="25" spans="2:5" ht="15.6" customHeight="1" x14ac:dyDescent="0.3">
      <c r="B25" s="65" t="s">
        <v>58</v>
      </c>
      <c r="C25" s="64"/>
      <c r="D25" s="73" t="s">
        <v>59</v>
      </c>
      <c r="E25" s="73"/>
    </row>
    <row r="26" spans="2:5" x14ac:dyDescent="0.3">
      <c r="B26" s="60" t="s">
        <v>60</v>
      </c>
      <c r="C26" s="58">
        <v>2021</v>
      </c>
      <c r="D26" s="58">
        <v>2022</v>
      </c>
      <c r="E26" s="58">
        <v>2023</v>
      </c>
    </row>
    <row r="27" spans="2:5" x14ac:dyDescent="0.3">
      <c r="B27" s="60" t="s">
        <v>61</v>
      </c>
      <c r="C27" s="66">
        <v>20559756.794837002</v>
      </c>
      <c r="D27" s="66">
        <v>22040432.596172001</v>
      </c>
      <c r="E27" s="66">
        <v>22089274.019448999</v>
      </c>
    </row>
    <row r="28" spans="2:5" x14ac:dyDescent="0.3">
      <c r="B28" s="60" t="s">
        <v>62</v>
      </c>
      <c r="C28" s="66">
        <v>1522610.1676709999</v>
      </c>
      <c r="D28" s="66">
        <v>1209154.406312</v>
      </c>
      <c r="E28" s="66">
        <v>1676491.2903179999</v>
      </c>
    </row>
    <row r="29" spans="2:5" ht="31.2" x14ac:dyDescent="0.3">
      <c r="B29" s="60" t="s">
        <v>63</v>
      </c>
      <c r="C29" s="66">
        <v>8673926.9518899992</v>
      </c>
      <c r="D29" s="66">
        <v>9666846.6525790002</v>
      </c>
      <c r="E29" s="66">
        <v>9306531.4794309996</v>
      </c>
    </row>
    <row r="30" spans="2:5" x14ac:dyDescent="0.3">
      <c r="B30" s="60" t="s">
        <v>64</v>
      </c>
      <c r="C30" s="66">
        <v>4639447.9001010004</v>
      </c>
      <c r="D30" s="66">
        <v>5520731.7086079996</v>
      </c>
      <c r="E30" s="66">
        <v>5391295.1608180003</v>
      </c>
    </row>
    <row r="31" spans="2:5" x14ac:dyDescent="0.3">
      <c r="B31" s="60" t="s">
        <v>65</v>
      </c>
      <c r="C31" s="66">
        <v>5525845.9593540002</v>
      </c>
      <c r="D31" s="66">
        <v>5353836.025138</v>
      </c>
      <c r="E31" s="66">
        <v>5540929.7447020002</v>
      </c>
    </row>
    <row r="32" spans="2:5" x14ac:dyDescent="0.3">
      <c r="B32" s="60" t="s">
        <v>66</v>
      </c>
      <c r="C32" s="66">
        <v>197925.815821</v>
      </c>
      <c r="D32" s="66">
        <v>289863.80353500001</v>
      </c>
      <c r="E32" s="66">
        <v>174026.34417999999</v>
      </c>
    </row>
    <row r="33" spans="2:5" x14ac:dyDescent="0.3">
      <c r="B33" s="60" t="s">
        <v>67</v>
      </c>
      <c r="C33" s="66">
        <v>16806351.859342001</v>
      </c>
      <c r="D33" s="66">
        <v>16264829.196683001</v>
      </c>
      <c r="E33" s="66">
        <v>18097201.646001998</v>
      </c>
    </row>
    <row r="34" spans="2:5" x14ac:dyDescent="0.3">
      <c r="B34" s="60" t="s">
        <v>68</v>
      </c>
      <c r="C34" s="66">
        <v>88443.241641999994</v>
      </c>
      <c r="D34" s="66">
        <v>87554.893706000003</v>
      </c>
      <c r="E34" s="66">
        <v>67351.671984000001</v>
      </c>
    </row>
    <row r="35" spans="2:5" x14ac:dyDescent="0.3">
      <c r="B35" s="60" t="s">
        <v>69</v>
      </c>
      <c r="C35" s="66">
        <v>13365353.599098001</v>
      </c>
      <c r="D35" s="66">
        <v>13090571.280454</v>
      </c>
      <c r="E35" s="66">
        <v>13210637.06972</v>
      </c>
    </row>
    <row r="36" spans="2:5" x14ac:dyDescent="0.3">
      <c r="B36" s="60" t="s">
        <v>70</v>
      </c>
      <c r="C36" s="66">
        <v>90248.200758999999</v>
      </c>
      <c r="D36" s="66">
        <v>88651.305267999996</v>
      </c>
      <c r="E36" s="66">
        <v>63129.101715999997</v>
      </c>
    </row>
    <row r="37" spans="2:5" x14ac:dyDescent="0.3">
      <c r="B37" s="60" t="s">
        <v>71</v>
      </c>
      <c r="C37" s="66">
        <v>868245.87825299997</v>
      </c>
      <c r="D37" s="66">
        <v>1097167.6685919999</v>
      </c>
      <c r="E37" s="66">
        <v>1396947.475014</v>
      </c>
    </row>
    <row r="38" spans="2:5" x14ac:dyDescent="0.3">
      <c r="B38" s="60" t="s">
        <v>72</v>
      </c>
      <c r="C38" s="66">
        <v>1068660.695119</v>
      </c>
      <c r="D38" s="66">
        <v>631612.25127200002</v>
      </c>
      <c r="E38" s="66">
        <v>1953808.430503</v>
      </c>
    </row>
    <row r="39" spans="2:5" x14ac:dyDescent="0.3">
      <c r="B39" s="60" t="s">
        <v>73</v>
      </c>
      <c r="C39" s="66">
        <v>1325400.244471</v>
      </c>
      <c r="D39" s="66">
        <v>1269271.797391</v>
      </c>
      <c r="E39" s="66">
        <v>1405327.8970649999</v>
      </c>
    </row>
    <row r="40" spans="2:5" x14ac:dyDescent="0.3">
      <c r="B40" s="60" t="s">
        <v>74</v>
      </c>
      <c r="C40" s="67">
        <v>37366108.654178999</v>
      </c>
      <c r="D40" s="67">
        <v>38305261.792855002</v>
      </c>
      <c r="E40" s="67">
        <v>40186475.665450998</v>
      </c>
    </row>
    <row r="41" spans="2:5" x14ac:dyDescent="0.3">
      <c r="B41" s="60" t="s">
        <v>75</v>
      </c>
      <c r="C41" s="66">
        <v>0</v>
      </c>
      <c r="D41" s="66">
        <v>0</v>
      </c>
      <c r="E41" s="66">
        <v>0</v>
      </c>
    </row>
    <row r="42" spans="2:5" x14ac:dyDescent="0.3">
      <c r="B42" s="60" t="s">
        <v>76</v>
      </c>
      <c r="C42" s="66">
        <v>11094739.362252001</v>
      </c>
      <c r="D42" s="66">
        <v>9382030.969362</v>
      </c>
      <c r="E42" s="66">
        <v>11252755.465245999</v>
      </c>
    </row>
    <row r="43" spans="2:5" x14ac:dyDescent="0.3">
      <c r="B43" s="60" t="s">
        <v>77</v>
      </c>
      <c r="C43" s="66">
        <v>10639592.009462001</v>
      </c>
      <c r="D43" s="66">
        <v>8816669.41127</v>
      </c>
      <c r="E43" s="66">
        <v>10816139.38776</v>
      </c>
    </row>
    <row r="44" spans="2:5" x14ac:dyDescent="0.3">
      <c r="B44" s="60" t="s">
        <v>78</v>
      </c>
      <c r="C44" s="66">
        <v>455147.35278999998</v>
      </c>
      <c r="D44" s="66">
        <v>565361.55809199996</v>
      </c>
      <c r="E44" s="66">
        <v>436616.07748600002</v>
      </c>
    </row>
    <row r="45" spans="2:5" x14ac:dyDescent="0.3">
      <c r="B45" s="60" t="s">
        <v>79</v>
      </c>
      <c r="C45" s="66">
        <v>26271369.291926999</v>
      </c>
      <c r="D45" s="66">
        <v>28923230.823493</v>
      </c>
      <c r="E45" s="66">
        <v>28933720.200204998</v>
      </c>
    </row>
    <row r="46" spans="2:5" x14ac:dyDescent="0.3">
      <c r="B46" s="60" t="s">
        <v>80</v>
      </c>
      <c r="C46" s="66">
        <v>26271369.291926999</v>
      </c>
      <c r="D46" s="66">
        <v>28923230.823493</v>
      </c>
      <c r="E46" s="66">
        <v>28933720.200204998</v>
      </c>
    </row>
    <row r="47" spans="2:5" x14ac:dyDescent="0.3">
      <c r="B47" s="60" t="s">
        <v>81</v>
      </c>
      <c r="C47" s="66">
        <v>0</v>
      </c>
      <c r="D47" s="66">
        <v>0</v>
      </c>
      <c r="E47" s="66">
        <v>0</v>
      </c>
    </row>
    <row r="48" spans="2:5" x14ac:dyDescent="0.3">
      <c r="B48" s="60" t="s">
        <v>82</v>
      </c>
      <c r="C48" s="67">
        <v>37366108.654178999</v>
      </c>
      <c r="D48" s="67">
        <v>38305261.792855002</v>
      </c>
      <c r="E48" s="67">
        <v>40186475.665450998</v>
      </c>
    </row>
    <row r="49" spans="1:5" x14ac:dyDescent="0.3">
      <c r="B49" s="31"/>
      <c r="E49" s="30"/>
    </row>
    <row r="50" spans="1:5" x14ac:dyDescent="0.3">
      <c r="B50" s="71" t="s">
        <v>83</v>
      </c>
      <c r="E50" s="30"/>
    </row>
    <row r="51" spans="1:5" x14ac:dyDescent="0.3">
      <c r="B51" s="60" t="s">
        <v>121</v>
      </c>
      <c r="C51" s="59">
        <v>2021</v>
      </c>
      <c r="D51" s="59">
        <v>2022</v>
      </c>
      <c r="E51" s="59">
        <v>2023</v>
      </c>
    </row>
    <row r="52" spans="1:5" ht="31.2" x14ac:dyDescent="0.3">
      <c r="B52" s="68" t="s">
        <v>84</v>
      </c>
      <c r="C52" s="69"/>
      <c r="D52" s="69"/>
      <c r="E52" s="69"/>
    </row>
    <row r="53" spans="1:5" ht="46.8" x14ac:dyDescent="0.3">
      <c r="B53" s="68" t="s">
        <v>85</v>
      </c>
      <c r="C53" s="69"/>
      <c r="D53" s="69"/>
      <c r="E53" s="69"/>
    </row>
    <row r="54" spans="1:5" ht="31.2" x14ac:dyDescent="0.3">
      <c r="B54" s="68" t="s">
        <v>86</v>
      </c>
      <c r="C54" s="70"/>
      <c r="D54" s="70"/>
      <c r="E54" s="70"/>
    </row>
    <row r="55" spans="1:5" x14ac:dyDescent="0.3">
      <c r="B55" s="68" t="s">
        <v>87</v>
      </c>
      <c r="C55" s="70"/>
      <c r="D55" s="70"/>
      <c r="E55" s="70"/>
    </row>
    <row r="56" spans="1:5" x14ac:dyDescent="0.3">
      <c r="B56" s="31"/>
      <c r="E56" s="30"/>
    </row>
    <row r="57" spans="1:5" x14ac:dyDescent="0.3">
      <c r="B57" s="72" t="s">
        <v>122</v>
      </c>
      <c r="C57" s="31"/>
      <c r="D57" s="31"/>
      <c r="E57" s="30"/>
    </row>
    <row r="58" spans="1:5" x14ac:dyDescent="0.3">
      <c r="B58" s="72" t="s">
        <v>123</v>
      </c>
      <c r="E58" s="30"/>
    </row>
    <row r="59" spans="1:5" x14ac:dyDescent="0.3">
      <c r="B59" s="31"/>
      <c r="E59" s="30"/>
    </row>
    <row r="60" spans="1:5" x14ac:dyDescent="0.3">
      <c r="B60" s="94" t="s">
        <v>167</v>
      </c>
      <c r="C60"/>
      <c r="D60"/>
      <c r="E60"/>
    </row>
    <row r="61" spans="1:5" x14ac:dyDescent="0.3">
      <c r="A61" s="32">
        <f>SUM(A62:A65)</f>
        <v>1</v>
      </c>
      <c r="B61" s="95" t="s">
        <v>121</v>
      </c>
      <c r="C61" s="59">
        <v>2021</v>
      </c>
      <c r="D61" s="59">
        <v>2022</v>
      </c>
      <c r="E61" s="59">
        <v>2023</v>
      </c>
    </row>
    <row r="62" spans="1:5" ht="31.2" x14ac:dyDescent="0.3">
      <c r="A62" s="31">
        <v>0.25</v>
      </c>
      <c r="B62" s="68" t="s">
        <v>84</v>
      </c>
      <c r="C62" s="107"/>
      <c r="D62" s="107"/>
      <c r="E62" s="107"/>
    </row>
    <row r="63" spans="1:5" ht="46.8" x14ac:dyDescent="0.3">
      <c r="A63" s="31">
        <v>0.25</v>
      </c>
      <c r="B63" s="68" t="s">
        <v>85</v>
      </c>
      <c r="C63" s="107"/>
      <c r="D63" s="107"/>
      <c r="E63" s="107"/>
    </row>
    <row r="64" spans="1:5" ht="31.2" x14ac:dyDescent="0.3">
      <c r="A64" s="31">
        <v>0.25</v>
      </c>
      <c r="B64" s="68" t="s">
        <v>86</v>
      </c>
      <c r="C64" s="108"/>
      <c r="D64" s="108"/>
      <c r="E64" s="108"/>
    </row>
    <row r="65" spans="1:5" x14ac:dyDescent="0.3">
      <c r="A65" s="31">
        <v>0.25</v>
      </c>
      <c r="B65" s="68" t="s">
        <v>87</v>
      </c>
      <c r="C65" s="108"/>
      <c r="D65" s="108"/>
      <c r="E65" s="108"/>
    </row>
    <row r="66" spans="1:5" x14ac:dyDescent="0.3">
      <c r="A66" s="31"/>
      <c r="B66" s="31"/>
      <c r="C66" s="31"/>
      <c r="D66" s="31"/>
    </row>
    <row r="67" spans="1:5" ht="46.8" x14ac:dyDescent="0.3">
      <c r="A67" s="31"/>
      <c r="B67" s="95" t="s">
        <v>222</v>
      </c>
      <c r="C67" s="31"/>
      <c r="D67" s="31"/>
    </row>
    <row r="68" spans="1:5" x14ac:dyDescent="0.3">
      <c r="A68" s="32">
        <v>0.5</v>
      </c>
      <c r="B68" s="119" t="s">
        <v>35</v>
      </c>
      <c r="C68" s="59">
        <v>2021</v>
      </c>
      <c r="D68" s="59">
        <v>2022</v>
      </c>
      <c r="E68" s="118">
        <v>2023</v>
      </c>
    </row>
    <row r="69" spans="1:5" x14ac:dyDescent="0.3">
      <c r="A69" s="31"/>
      <c r="B69" s="96" t="s">
        <v>168</v>
      </c>
      <c r="C69" s="98"/>
      <c r="D69" s="98"/>
      <c r="E69" s="96"/>
    </row>
    <row r="70" spans="1:5" x14ac:dyDescent="0.3">
      <c r="A70" s="31"/>
      <c r="B70" s="96" t="s">
        <v>169</v>
      </c>
      <c r="C70" s="98"/>
      <c r="D70" s="98"/>
      <c r="E70" s="117"/>
    </row>
    <row r="71" spans="1:5" ht="39" customHeight="1" x14ac:dyDescent="0.3">
      <c r="A71" s="31"/>
      <c r="B71"/>
      <c r="C71" s="97"/>
      <c r="D71" s="97"/>
      <c r="E71" s="97"/>
    </row>
    <row r="72" spans="1:5" x14ac:dyDescent="0.3">
      <c r="A72" s="31"/>
      <c r="B72" s="31"/>
      <c r="C72" s="31"/>
      <c r="D72" s="31"/>
    </row>
    <row r="73" spans="1:5" x14ac:dyDescent="0.3">
      <c r="A73" s="31"/>
      <c r="B73" s="31"/>
      <c r="C73" s="31"/>
      <c r="D73" s="31"/>
    </row>
    <row r="74" spans="1:5" x14ac:dyDescent="0.3">
      <c r="A74" s="31"/>
      <c r="B74" s="31"/>
      <c r="C74" s="31"/>
      <c r="D74" s="31"/>
    </row>
    <row r="75" spans="1:5" x14ac:dyDescent="0.3">
      <c r="A75" s="31"/>
      <c r="B75" s="31"/>
      <c r="C75" s="31"/>
      <c r="D75" s="31"/>
    </row>
    <row r="76" spans="1:5" x14ac:dyDescent="0.3">
      <c r="A76" s="31"/>
      <c r="B76" s="31"/>
      <c r="C76" s="31"/>
      <c r="D76" s="31"/>
    </row>
    <row r="77" spans="1:5" x14ac:dyDescent="0.3">
      <c r="A77" s="31"/>
      <c r="B77" s="31"/>
      <c r="C77" s="31"/>
      <c r="D77" s="31"/>
    </row>
    <row r="78" spans="1:5" x14ac:dyDescent="0.3">
      <c r="A78" s="31"/>
      <c r="B78" s="31"/>
      <c r="C78" s="31"/>
      <c r="D78" s="31"/>
    </row>
    <row r="79" spans="1:5" x14ac:dyDescent="0.3">
      <c r="A79" s="31"/>
      <c r="B79" s="31"/>
      <c r="C79" s="31"/>
      <c r="D79" s="31"/>
    </row>
    <row r="80" spans="1:5" x14ac:dyDescent="0.3">
      <c r="A80" s="31"/>
      <c r="B80" s="31"/>
      <c r="C80" s="31"/>
      <c r="D80" s="31"/>
    </row>
    <row r="81" spans="1:4" ht="46.8" x14ac:dyDescent="0.3">
      <c r="A81" s="32">
        <v>0.5</v>
      </c>
      <c r="B81" s="95" t="s">
        <v>227</v>
      </c>
      <c r="C81"/>
      <c r="D81"/>
    </row>
    <row r="82" spans="1:4" x14ac:dyDescent="0.3">
      <c r="A82" s="31"/>
      <c r="B82"/>
      <c r="C82" s="31" t="s">
        <v>170</v>
      </c>
      <c r="D82" s="31"/>
    </row>
    <row r="83" spans="1:4" x14ac:dyDescent="0.3">
      <c r="A83" s="31"/>
      <c r="B83" s="31" t="s">
        <v>171</v>
      </c>
      <c r="C83" s="99"/>
      <c r="D83" s="31"/>
    </row>
    <row r="84" spans="1:4" x14ac:dyDescent="0.3">
      <c r="A84" s="31"/>
      <c r="B84" s="31" t="s">
        <v>172</v>
      </c>
      <c r="C84" s="99"/>
      <c r="D84" s="31"/>
    </row>
    <row r="85" spans="1:4" x14ac:dyDescent="0.3">
      <c r="A85" s="31"/>
      <c r="B85" s="31" t="s">
        <v>88</v>
      </c>
      <c r="C85" s="99"/>
      <c r="D85" s="31"/>
    </row>
    <row r="86" spans="1:4" x14ac:dyDescent="0.3">
      <c r="A86" s="31"/>
      <c r="B86"/>
      <c r="C86" s="31"/>
      <c r="D86" s="31"/>
    </row>
    <row r="87" spans="1:4" x14ac:dyDescent="0.3">
      <c r="A87" s="31"/>
      <c r="B87"/>
      <c r="C87" s="31"/>
      <c r="D87" s="31"/>
    </row>
    <row r="88" spans="1:4" x14ac:dyDescent="0.3">
      <c r="A88" s="31"/>
      <c r="B88" s="31"/>
      <c r="C88" s="31"/>
      <c r="D88" s="31"/>
    </row>
    <row r="89" spans="1:4" x14ac:dyDescent="0.3">
      <c r="A89" s="31"/>
      <c r="B89" s="31"/>
      <c r="C89" s="31"/>
      <c r="D89" s="31"/>
    </row>
    <row r="90" spans="1:4" x14ac:dyDescent="0.3">
      <c r="A90" s="31"/>
      <c r="B90" s="31"/>
      <c r="C90" s="31"/>
      <c r="D90" s="31"/>
    </row>
    <row r="91" spans="1:4" x14ac:dyDescent="0.3">
      <c r="A91" s="31"/>
      <c r="B91" s="31"/>
      <c r="C91" s="31"/>
      <c r="D91" s="31"/>
    </row>
    <row r="92" spans="1:4" x14ac:dyDescent="0.3">
      <c r="A92" s="31"/>
      <c r="B92" s="31"/>
      <c r="C92" s="31"/>
      <c r="D92" s="31"/>
    </row>
    <row r="93" spans="1:4" x14ac:dyDescent="0.3">
      <c r="A93" s="31"/>
      <c r="B93" s="31"/>
      <c r="C93" s="31"/>
      <c r="D93" s="31"/>
    </row>
    <row r="94" spans="1:4" x14ac:dyDescent="0.3">
      <c r="A94" s="31"/>
      <c r="B94" s="31"/>
      <c r="C94" s="31"/>
      <c r="D94" s="31"/>
    </row>
    <row r="95" spans="1:4" x14ac:dyDescent="0.3">
      <c r="A95" s="31"/>
      <c r="B95" s="31"/>
      <c r="C95" s="31"/>
      <c r="D95" s="31"/>
    </row>
    <row r="96" spans="1:4" x14ac:dyDescent="0.3">
      <c r="A96" s="31"/>
      <c r="B96" s="31"/>
      <c r="C96" s="31"/>
      <c r="D96" s="31"/>
    </row>
    <row r="97" spans="1:5" x14ac:dyDescent="0.3">
      <c r="A97" s="31"/>
      <c r="B97" s="31"/>
      <c r="C97" s="31"/>
      <c r="D97" s="31"/>
    </row>
    <row r="98" spans="1:5" x14ac:dyDescent="0.3">
      <c r="A98" s="31"/>
      <c r="B98" s="31"/>
      <c r="C98" s="31"/>
      <c r="D98" s="31"/>
    </row>
    <row r="99" spans="1:5" x14ac:dyDescent="0.3">
      <c r="A99" s="31"/>
      <c r="B99" s="31"/>
      <c r="C99" s="31"/>
      <c r="D99" s="31"/>
    </row>
    <row r="100" spans="1:5" x14ac:dyDescent="0.3">
      <c r="B100" s="31"/>
      <c r="E100" s="30"/>
    </row>
    <row r="101" spans="1:5" x14ac:dyDescent="0.3">
      <c r="B101" s="31"/>
      <c r="E101" s="3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91DD-4F91-4615-8911-50451CB4C3BA}">
  <dimension ref="A2:M129"/>
  <sheetViews>
    <sheetView zoomScale="70" zoomScaleNormal="70" workbookViewId="0">
      <selection activeCell="A3" sqref="A3"/>
    </sheetView>
  </sheetViews>
  <sheetFormatPr defaultRowHeight="15.6" x14ac:dyDescent="0.3"/>
  <cols>
    <col min="1" max="1" width="11.21875" style="10" customWidth="1"/>
    <col min="2" max="2" width="37.33203125" style="1" customWidth="1"/>
    <col min="3" max="3" width="14.44140625" style="1" customWidth="1"/>
    <col min="4" max="4" width="14.88671875" style="1" customWidth="1"/>
    <col min="5" max="5" width="21.21875" style="1" customWidth="1"/>
    <col min="6" max="6" width="16.44140625" style="1" customWidth="1"/>
    <col min="7" max="7" width="12.21875" style="1" customWidth="1"/>
    <col min="8" max="8" width="12.88671875" style="1" customWidth="1"/>
    <col min="9" max="16384" width="8.88671875" style="1"/>
  </cols>
  <sheetData>
    <row r="2" spans="1:13" x14ac:dyDescent="0.3">
      <c r="A2" s="14">
        <f>A39+A47+A57+A65+A73+A84+A95</f>
        <v>4.5</v>
      </c>
      <c r="B2" s="12" t="s">
        <v>200</v>
      </c>
    </row>
    <row r="3" spans="1:13" ht="16.5" customHeight="1" x14ac:dyDescent="0.3">
      <c r="B3" s="3" t="s">
        <v>89</v>
      </c>
      <c r="K3" s="34"/>
      <c r="L3" s="34"/>
      <c r="M3" s="34"/>
    </row>
    <row r="4" spans="1:13" ht="16.5" customHeight="1" x14ac:dyDescent="0.3">
      <c r="B4" s="36" t="s">
        <v>182</v>
      </c>
      <c r="K4" s="35"/>
      <c r="L4" s="35"/>
      <c r="M4" s="35"/>
    </row>
    <row r="5" spans="1:13" ht="16.5" customHeight="1" x14ac:dyDescent="0.3">
      <c r="B5" s="1" t="s">
        <v>173</v>
      </c>
      <c r="C5" s="1">
        <f>C10+C11</f>
        <v>1850</v>
      </c>
      <c r="D5" s="1" t="s">
        <v>147</v>
      </c>
    </row>
    <row r="6" spans="1:13" x14ac:dyDescent="0.3">
      <c r="B6" s="1" t="s">
        <v>88</v>
      </c>
      <c r="C6" s="5">
        <v>0.6</v>
      </c>
    </row>
    <row r="7" spans="1:13" x14ac:dyDescent="0.3">
      <c r="B7" s="1" t="s">
        <v>90</v>
      </c>
      <c r="C7" s="5">
        <v>0.4</v>
      </c>
    </row>
    <row r="8" spans="1:13" x14ac:dyDescent="0.3">
      <c r="B8" s="1" t="s">
        <v>174</v>
      </c>
      <c r="C8" s="1">
        <v>5</v>
      </c>
      <c r="D8" s="1" t="s">
        <v>0</v>
      </c>
      <c r="E8" s="1" t="s">
        <v>204</v>
      </c>
    </row>
    <row r="9" spans="1:13" x14ac:dyDescent="0.3">
      <c r="B9" s="1" t="s">
        <v>175</v>
      </c>
      <c r="C9" s="5">
        <v>0.11</v>
      </c>
      <c r="D9" s="93" t="s">
        <v>176</v>
      </c>
    </row>
    <row r="10" spans="1:13" x14ac:dyDescent="0.3">
      <c r="B10" s="1" t="s">
        <v>205</v>
      </c>
      <c r="C10" s="1">
        <v>1100</v>
      </c>
      <c r="D10" s="1" t="s">
        <v>147</v>
      </c>
    </row>
    <row r="11" spans="1:13" x14ac:dyDescent="0.3">
      <c r="B11" s="1" t="s">
        <v>206</v>
      </c>
      <c r="C11" s="1">
        <v>750</v>
      </c>
      <c r="D11" s="1" t="s">
        <v>147</v>
      </c>
      <c r="E11" s="34"/>
      <c r="F11" s="34"/>
      <c r="G11" s="34"/>
    </row>
    <row r="12" spans="1:13" x14ac:dyDescent="0.3">
      <c r="B12" s="1" t="s">
        <v>197</v>
      </c>
      <c r="C12" s="1">
        <v>5</v>
      </c>
      <c r="D12" s="1" t="s">
        <v>0</v>
      </c>
      <c r="E12" s="34" t="s">
        <v>92</v>
      </c>
      <c r="F12" s="34"/>
      <c r="G12" s="34"/>
    </row>
    <row r="13" spans="1:13" x14ac:dyDescent="0.3">
      <c r="B13" s="1" t="s">
        <v>215</v>
      </c>
      <c r="C13" s="1">
        <v>50</v>
      </c>
      <c r="D13" s="1" t="s">
        <v>147</v>
      </c>
      <c r="E13" s="34"/>
      <c r="F13" s="34"/>
      <c r="G13" s="34"/>
    </row>
    <row r="14" spans="1:13" x14ac:dyDescent="0.3">
      <c r="B14" s="1" t="s">
        <v>198</v>
      </c>
      <c r="C14" s="1">
        <v>500</v>
      </c>
      <c r="D14" s="1" t="s">
        <v>147</v>
      </c>
    </row>
    <row r="15" spans="1:13" x14ac:dyDescent="0.3">
      <c r="B15" s="1" t="s">
        <v>199</v>
      </c>
      <c r="C15" s="1">
        <v>5</v>
      </c>
      <c r="D15" s="1" t="s">
        <v>0</v>
      </c>
    </row>
    <row r="16" spans="1:13" x14ac:dyDescent="0.3">
      <c r="B16" s="3" t="s">
        <v>181</v>
      </c>
    </row>
    <row r="17" spans="1:7" x14ac:dyDescent="0.3">
      <c r="B17" s="93" t="s">
        <v>177</v>
      </c>
      <c r="C17" s="1">
        <v>100</v>
      </c>
      <c r="D17" s="1" t="s">
        <v>179</v>
      </c>
    </row>
    <row r="18" spans="1:7" x14ac:dyDescent="0.3">
      <c r="B18" s="93" t="s">
        <v>178</v>
      </c>
      <c r="C18" s="1">
        <v>30</v>
      </c>
      <c r="D18" s="1" t="s">
        <v>180</v>
      </c>
    </row>
    <row r="19" spans="1:7" x14ac:dyDescent="0.3">
      <c r="B19" s="93" t="s">
        <v>201</v>
      </c>
      <c r="C19" s="5">
        <v>0.1</v>
      </c>
    </row>
    <row r="20" spans="1:7" x14ac:dyDescent="0.3">
      <c r="B20" s="7"/>
      <c r="C20" s="87" t="s">
        <v>184</v>
      </c>
      <c r="D20" s="87" t="s">
        <v>185</v>
      </c>
      <c r="E20" s="87" t="s">
        <v>186</v>
      </c>
      <c r="F20" s="87" t="s">
        <v>187</v>
      </c>
      <c r="G20" s="87" t="s">
        <v>188</v>
      </c>
    </row>
    <row r="21" spans="1:7" x14ac:dyDescent="0.3">
      <c r="B21" s="7" t="s">
        <v>183</v>
      </c>
      <c r="C21" s="8">
        <v>0.7</v>
      </c>
      <c r="D21" s="8">
        <v>0.8</v>
      </c>
      <c r="E21" s="8">
        <v>0.9</v>
      </c>
      <c r="F21" s="8">
        <v>0.95</v>
      </c>
      <c r="G21" s="8">
        <v>1</v>
      </c>
    </row>
    <row r="22" spans="1:7" x14ac:dyDescent="0.3">
      <c r="B22" s="3" t="s">
        <v>191</v>
      </c>
    </row>
    <row r="23" spans="1:7" x14ac:dyDescent="0.3">
      <c r="B23" s="1" t="s">
        <v>189</v>
      </c>
      <c r="C23" s="1">
        <v>35000</v>
      </c>
      <c r="D23" s="1" t="s">
        <v>192</v>
      </c>
    </row>
    <row r="24" spans="1:7" x14ac:dyDescent="0.3">
      <c r="B24" s="1" t="s">
        <v>190</v>
      </c>
      <c r="C24" s="1">
        <v>9000</v>
      </c>
      <c r="D24" s="1" t="s">
        <v>193</v>
      </c>
    </row>
    <row r="25" spans="1:7" x14ac:dyDescent="0.3">
      <c r="B25" s="1" t="s">
        <v>194</v>
      </c>
      <c r="C25" s="5">
        <v>0.15</v>
      </c>
      <c r="D25" s="1" t="s">
        <v>145</v>
      </c>
    </row>
    <row r="26" spans="1:7" x14ac:dyDescent="0.3">
      <c r="B26" s="1" t="s">
        <v>195</v>
      </c>
      <c r="C26" s="5">
        <v>0.05</v>
      </c>
      <c r="D26" s="1" t="s">
        <v>145</v>
      </c>
    </row>
    <row r="27" spans="1:7" x14ac:dyDescent="0.3">
      <c r="B27" s="1" t="s">
        <v>196</v>
      </c>
      <c r="C27" s="5">
        <v>0.1</v>
      </c>
      <c r="D27" s="1" t="s">
        <v>145</v>
      </c>
    </row>
    <row r="28" spans="1:7" x14ac:dyDescent="0.3">
      <c r="B28" s="1" t="s">
        <v>91</v>
      </c>
      <c r="C28" s="5">
        <v>0.2</v>
      </c>
    </row>
    <row r="29" spans="1:7" x14ac:dyDescent="0.3">
      <c r="C29" s="5"/>
    </row>
    <row r="30" spans="1:7" x14ac:dyDescent="0.3">
      <c r="B30" s="3" t="s">
        <v>94</v>
      </c>
    </row>
    <row r="31" spans="1:7" x14ac:dyDescent="0.3">
      <c r="A31" s="10">
        <v>0.4</v>
      </c>
      <c r="B31" s="1" t="s">
        <v>111</v>
      </c>
    </row>
    <row r="32" spans="1:7" x14ac:dyDescent="0.3">
      <c r="A32" s="10">
        <v>0.6</v>
      </c>
      <c r="B32" s="1" t="s">
        <v>112</v>
      </c>
    </row>
    <row r="33" spans="1:8" x14ac:dyDescent="0.3">
      <c r="A33" s="10">
        <v>1</v>
      </c>
      <c r="B33" s="1" t="s">
        <v>113</v>
      </c>
    </row>
    <row r="34" spans="1:8" x14ac:dyDescent="0.3">
      <c r="A34" s="10">
        <v>0.5</v>
      </c>
      <c r="B34" s="1" t="s">
        <v>114</v>
      </c>
    </row>
    <row r="35" spans="1:8" x14ac:dyDescent="0.3">
      <c r="A35" s="10">
        <v>1</v>
      </c>
      <c r="B35" s="1" t="s">
        <v>115</v>
      </c>
    </row>
    <row r="36" spans="1:8" x14ac:dyDescent="0.3">
      <c r="A36" s="10">
        <v>0.5</v>
      </c>
      <c r="B36" s="1" t="s">
        <v>116</v>
      </c>
      <c r="C36" s="1" t="s">
        <v>95</v>
      </c>
      <c r="D36" s="1" t="s">
        <v>96</v>
      </c>
    </row>
    <row r="37" spans="1:8" x14ac:dyDescent="0.3">
      <c r="A37" s="10">
        <v>0.5</v>
      </c>
      <c r="B37" s="1" t="s">
        <v>217</v>
      </c>
    </row>
    <row r="38" spans="1:8" x14ac:dyDescent="0.3">
      <c r="C38" s="5"/>
      <c r="D38" s="5"/>
      <c r="E38" s="5"/>
    </row>
    <row r="39" spans="1:8" x14ac:dyDescent="0.3">
      <c r="A39" s="10">
        <f>SUM(A41:A44)</f>
        <v>0.4</v>
      </c>
      <c r="B39" s="3" t="s">
        <v>202</v>
      </c>
    </row>
    <row r="40" spans="1:8" x14ac:dyDescent="0.3">
      <c r="B40" s="9" t="s">
        <v>35</v>
      </c>
      <c r="C40" s="49">
        <v>0</v>
      </c>
      <c r="D40" s="49">
        <v>1</v>
      </c>
      <c r="E40" s="49">
        <v>2</v>
      </c>
      <c r="F40" s="49">
        <v>3</v>
      </c>
      <c r="G40" s="49">
        <v>4</v>
      </c>
      <c r="H40" s="49">
        <v>5</v>
      </c>
    </row>
    <row r="41" spans="1:8" x14ac:dyDescent="0.3">
      <c r="A41" s="110">
        <v>0.1</v>
      </c>
      <c r="B41" s="7" t="s">
        <v>223</v>
      </c>
      <c r="C41" s="109"/>
      <c r="D41" s="109"/>
      <c r="E41" s="109"/>
      <c r="F41" s="109"/>
      <c r="G41" s="109"/>
      <c r="H41" s="109"/>
    </row>
    <row r="42" spans="1:8" x14ac:dyDescent="0.3">
      <c r="A42" s="110">
        <v>0.1</v>
      </c>
      <c r="B42" s="7" t="s">
        <v>97</v>
      </c>
      <c r="C42" s="39"/>
      <c r="D42" s="39"/>
      <c r="E42" s="39"/>
      <c r="F42" s="39"/>
      <c r="G42" s="39"/>
      <c r="H42" s="39"/>
    </row>
    <row r="43" spans="1:8" x14ac:dyDescent="0.3">
      <c r="A43" s="110">
        <v>0.1</v>
      </c>
      <c r="B43" s="7" t="s">
        <v>98</v>
      </c>
      <c r="C43" s="40"/>
      <c r="D43" s="40"/>
      <c r="E43" s="40"/>
      <c r="F43" s="40"/>
      <c r="G43" s="40"/>
      <c r="H43" s="40"/>
    </row>
    <row r="44" spans="1:8" x14ac:dyDescent="0.3">
      <c r="A44" s="110">
        <v>0.1</v>
      </c>
      <c r="B44" s="7" t="s">
        <v>99</v>
      </c>
      <c r="C44" s="40"/>
      <c r="D44" s="40"/>
      <c r="E44" s="40"/>
      <c r="F44" s="40"/>
      <c r="G44" s="40"/>
      <c r="H44" s="100"/>
    </row>
    <row r="47" spans="1:8" x14ac:dyDescent="0.3">
      <c r="A47" s="10">
        <f>SUM(A49:A54)</f>
        <v>0.6</v>
      </c>
      <c r="B47" s="3" t="s">
        <v>203</v>
      </c>
    </row>
    <row r="48" spans="1:8" x14ac:dyDescent="0.3">
      <c r="A48" s="1"/>
      <c r="B48" s="9" t="s">
        <v>35</v>
      </c>
      <c r="C48" s="49">
        <v>0</v>
      </c>
      <c r="D48" s="49">
        <v>1</v>
      </c>
      <c r="E48" s="49">
        <v>2</v>
      </c>
      <c r="F48" s="49">
        <v>3</v>
      </c>
      <c r="G48" s="49">
        <v>4</v>
      </c>
      <c r="H48" s="49">
        <v>5</v>
      </c>
    </row>
    <row r="49" spans="1:8" x14ac:dyDescent="0.3">
      <c r="A49" s="110">
        <v>0.1</v>
      </c>
      <c r="B49" s="7" t="s">
        <v>1</v>
      </c>
      <c r="C49" s="7"/>
      <c r="D49" s="40"/>
      <c r="E49" s="40"/>
      <c r="F49" s="40"/>
      <c r="G49" s="40"/>
      <c r="H49" s="40"/>
    </row>
    <row r="50" spans="1:8" x14ac:dyDescent="0.3">
      <c r="A50" s="110">
        <v>0.1</v>
      </c>
      <c r="B50" s="7" t="s">
        <v>2</v>
      </c>
      <c r="C50" s="41"/>
      <c r="D50" s="40"/>
      <c r="E50" s="40"/>
      <c r="F50" s="40"/>
      <c r="G50" s="40"/>
      <c r="H50" s="40"/>
    </row>
    <row r="51" spans="1:8" x14ac:dyDescent="0.3">
      <c r="A51" s="110">
        <v>0.1</v>
      </c>
      <c r="B51" s="9" t="s">
        <v>100</v>
      </c>
      <c r="C51" s="9"/>
      <c r="D51" s="40"/>
      <c r="E51" s="40"/>
      <c r="F51" s="40"/>
      <c r="G51" s="40"/>
      <c r="H51" s="40"/>
    </row>
    <row r="52" spans="1:8" x14ac:dyDescent="0.3">
      <c r="A52" s="110">
        <v>0.1</v>
      </c>
      <c r="B52" s="7" t="s">
        <v>3</v>
      </c>
      <c r="C52" s="7"/>
      <c r="D52" s="48"/>
      <c r="E52" s="48"/>
      <c r="F52" s="48"/>
      <c r="G52" s="48"/>
      <c r="H52" s="48"/>
    </row>
    <row r="53" spans="1:8" x14ac:dyDescent="0.3">
      <c r="A53" s="110">
        <v>0.1</v>
      </c>
      <c r="B53" s="7" t="s">
        <v>4</v>
      </c>
      <c r="C53" s="7"/>
      <c r="D53" s="40"/>
      <c r="E53" s="40"/>
      <c r="F53" s="40"/>
      <c r="G53" s="40"/>
      <c r="H53" s="40"/>
    </row>
    <row r="54" spans="1:8" x14ac:dyDescent="0.3">
      <c r="A54" s="110">
        <v>0.1</v>
      </c>
      <c r="B54" s="7" t="s">
        <v>5</v>
      </c>
      <c r="C54" s="41"/>
      <c r="D54" s="41"/>
      <c r="E54" s="41"/>
      <c r="F54" s="41"/>
      <c r="G54" s="41"/>
      <c r="H54" s="41"/>
    </row>
    <row r="56" spans="1:8" x14ac:dyDescent="0.3">
      <c r="B56" s="3" t="s">
        <v>207</v>
      </c>
    </row>
    <row r="57" spans="1:8" x14ac:dyDescent="0.3">
      <c r="A57" s="10">
        <f>SUM(A58:A62)</f>
        <v>1</v>
      </c>
      <c r="B57" s="7" t="s">
        <v>35</v>
      </c>
      <c r="C57" s="9">
        <v>0</v>
      </c>
      <c r="D57" s="9">
        <v>1</v>
      </c>
      <c r="E57" s="9">
        <v>2</v>
      </c>
      <c r="F57" s="9">
        <v>3</v>
      </c>
      <c r="G57" s="9">
        <v>4</v>
      </c>
      <c r="H57" s="9">
        <v>5</v>
      </c>
    </row>
    <row r="58" spans="1:8" x14ac:dyDescent="0.3">
      <c r="A58" s="110">
        <v>0.2</v>
      </c>
      <c r="B58" s="7" t="s">
        <v>208</v>
      </c>
      <c r="C58" s="7"/>
      <c r="D58" s="13"/>
      <c r="E58" s="13"/>
      <c r="F58" s="13"/>
      <c r="G58" s="13"/>
      <c r="H58" s="13"/>
    </row>
    <row r="59" spans="1:8" x14ac:dyDescent="0.3">
      <c r="A59" s="110">
        <v>0.2</v>
      </c>
      <c r="B59" s="7" t="s">
        <v>212</v>
      </c>
      <c r="C59" s="7"/>
      <c r="D59" s="43"/>
      <c r="E59" s="43"/>
      <c r="F59" s="43"/>
      <c r="G59" s="43"/>
      <c r="H59" s="43"/>
    </row>
    <row r="60" spans="1:8" x14ac:dyDescent="0.3">
      <c r="A60" s="110">
        <v>0.2</v>
      </c>
      <c r="B60" s="7" t="s">
        <v>209</v>
      </c>
      <c r="C60" s="7"/>
      <c r="D60" s="13"/>
      <c r="E60" s="13"/>
      <c r="F60" s="13"/>
      <c r="G60" s="13"/>
      <c r="H60" s="13"/>
    </row>
    <row r="61" spans="1:8" x14ac:dyDescent="0.3">
      <c r="A61" s="110">
        <v>0.2</v>
      </c>
      <c r="B61" s="7" t="s">
        <v>211</v>
      </c>
      <c r="C61" s="7"/>
      <c r="D61" s="101"/>
      <c r="E61" s="102"/>
      <c r="F61" s="102"/>
      <c r="G61" s="102"/>
      <c r="H61" s="102"/>
    </row>
    <row r="62" spans="1:8" x14ac:dyDescent="0.3">
      <c r="A62" s="110">
        <v>0.2</v>
      </c>
      <c r="B62" s="7" t="s">
        <v>210</v>
      </c>
      <c r="C62" s="7"/>
      <c r="D62" s="44"/>
      <c r="E62" s="44"/>
      <c r="F62" s="44"/>
      <c r="G62" s="44"/>
      <c r="H62" s="44"/>
    </row>
    <row r="64" spans="1:8" x14ac:dyDescent="0.3">
      <c r="B64" s="3" t="s">
        <v>221</v>
      </c>
    </row>
    <row r="65" spans="1:8" x14ac:dyDescent="0.3">
      <c r="A65" s="10">
        <f>SUM(A66:A70)</f>
        <v>0.5</v>
      </c>
      <c r="B65" s="7" t="s">
        <v>35</v>
      </c>
      <c r="C65" s="9">
        <v>0</v>
      </c>
      <c r="D65" s="9">
        <v>1</v>
      </c>
      <c r="E65" s="9">
        <v>2</v>
      </c>
      <c r="F65" s="9">
        <v>3</v>
      </c>
      <c r="G65" s="9">
        <v>4</v>
      </c>
      <c r="H65" s="9">
        <v>5</v>
      </c>
    </row>
    <row r="66" spans="1:8" x14ac:dyDescent="0.3">
      <c r="A66" s="110">
        <v>0.1</v>
      </c>
      <c r="B66" s="7" t="s">
        <v>213</v>
      </c>
      <c r="C66" s="7"/>
      <c r="D66" s="13"/>
      <c r="E66" s="13"/>
      <c r="F66" s="13"/>
      <c r="G66" s="13"/>
      <c r="H66" s="13"/>
    </row>
    <row r="67" spans="1:8" x14ac:dyDescent="0.3">
      <c r="A67" s="110">
        <v>0.1</v>
      </c>
      <c r="B67" s="7" t="s">
        <v>214</v>
      </c>
      <c r="C67" s="7"/>
      <c r="D67" s="13"/>
      <c r="E67" s="13"/>
      <c r="F67" s="13"/>
      <c r="G67" s="13"/>
      <c r="H67" s="13"/>
    </row>
    <row r="68" spans="1:8" x14ac:dyDescent="0.3">
      <c r="A68" s="110">
        <v>0.1</v>
      </c>
      <c r="B68" s="7" t="s">
        <v>195</v>
      </c>
      <c r="C68" s="7"/>
      <c r="D68" s="13"/>
      <c r="E68" s="13"/>
      <c r="F68" s="13"/>
      <c r="G68" s="13"/>
      <c r="H68" s="13"/>
    </row>
    <row r="69" spans="1:8" x14ac:dyDescent="0.3">
      <c r="A69" s="110">
        <v>0.1</v>
      </c>
      <c r="B69" s="7" t="s">
        <v>196</v>
      </c>
      <c r="C69" s="7"/>
      <c r="D69" s="13"/>
      <c r="E69" s="13"/>
      <c r="F69" s="13"/>
      <c r="G69" s="13"/>
      <c r="H69" s="13"/>
    </row>
    <row r="70" spans="1:8" x14ac:dyDescent="0.3">
      <c r="A70" s="110">
        <v>0.1</v>
      </c>
      <c r="B70" s="7" t="s">
        <v>101</v>
      </c>
      <c r="C70" s="7"/>
      <c r="D70" s="44"/>
      <c r="E70" s="44"/>
      <c r="F70" s="44"/>
      <c r="G70" s="44"/>
      <c r="H70" s="44"/>
    </row>
    <row r="71" spans="1:8" x14ac:dyDescent="0.3">
      <c r="A71" s="6"/>
    </row>
    <row r="72" spans="1:8" x14ac:dyDescent="0.3">
      <c r="B72" s="3" t="s">
        <v>220</v>
      </c>
    </row>
    <row r="73" spans="1:8" x14ac:dyDescent="0.3">
      <c r="A73" s="10">
        <f>SUM(A74:A82)</f>
        <v>1</v>
      </c>
      <c r="B73" s="45" t="s">
        <v>102</v>
      </c>
      <c r="C73" s="9">
        <v>0</v>
      </c>
      <c r="D73" s="9">
        <v>1</v>
      </c>
      <c r="E73" s="9">
        <v>2</v>
      </c>
      <c r="F73" s="9">
        <v>3</v>
      </c>
      <c r="G73" s="9">
        <v>4</v>
      </c>
      <c r="H73" s="9">
        <v>5</v>
      </c>
    </row>
    <row r="74" spans="1:8" x14ac:dyDescent="0.3">
      <c r="A74" s="110">
        <v>0.1</v>
      </c>
      <c r="B74" s="46" t="s">
        <v>6</v>
      </c>
      <c r="C74" s="46"/>
      <c r="D74" s="47"/>
      <c r="E74" s="47"/>
      <c r="F74" s="47"/>
      <c r="G74" s="47"/>
      <c r="H74" s="47"/>
    </row>
    <row r="75" spans="1:8" x14ac:dyDescent="0.3">
      <c r="A75" s="110">
        <v>0.1</v>
      </c>
      <c r="B75" s="46" t="s">
        <v>103</v>
      </c>
      <c r="C75" s="46"/>
      <c r="D75" s="47"/>
      <c r="E75" s="47"/>
      <c r="F75" s="47"/>
      <c r="G75" s="47"/>
      <c r="H75" s="47"/>
    </row>
    <row r="76" spans="1:8" x14ac:dyDescent="0.3">
      <c r="A76" s="110">
        <v>0.1</v>
      </c>
      <c r="B76" s="46" t="s">
        <v>104</v>
      </c>
      <c r="C76" s="46"/>
      <c r="D76" s="47"/>
      <c r="E76" s="47"/>
      <c r="F76" s="47"/>
      <c r="G76" s="47"/>
      <c r="H76" s="47"/>
    </row>
    <row r="77" spans="1:8" x14ac:dyDescent="0.3">
      <c r="A77" s="110">
        <v>0.1</v>
      </c>
      <c r="B77" s="46" t="s">
        <v>105</v>
      </c>
      <c r="C77" s="46"/>
      <c r="D77" s="47"/>
      <c r="E77" s="47"/>
      <c r="F77" s="47"/>
      <c r="G77" s="47"/>
      <c r="H77" s="47"/>
    </row>
    <row r="78" spans="1:8" x14ac:dyDescent="0.3">
      <c r="A78" s="110">
        <v>0.1</v>
      </c>
      <c r="B78" s="46" t="s">
        <v>106</v>
      </c>
      <c r="C78" s="46"/>
      <c r="D78" s="47"/>
      <c r="E78" s="47"/>
      <c r="F78" s="47"/>
      <c r="G78" s="47"/>
      <c r="H78" s="47"/>
    </row>
    <row r="79" spans="1:8" x14ac:dyDescent="0.3">
      <c r="A79" s="110">
        <v>0.1</v>
      </c>
      <c r="B79" s="46" t="s">
        <v>7</v>
      </c>
      <c r="C79" s="46"/>
      <c r="D79" s="47"/>
      <c r="E79" s="47"/>
      <c r="F79" s="47"/>
      <c r="G79" s="47"/>
      <c r="H79" s="47"/>
    </row>
    <row r="80" spans="1:8" x14ac:dyDescent="0.3">
      <c r="A80" s="110">
        <v>0.1</v>
      </c>
      <c r="B80" s="46" t="s">
        <v>107</v>
      </c>
      <c r="C80" s="46"/>
      <c r="D80" s="47"/>
      <c r="E80" s="47"/>
      <c r="F80" s="47"/>
      <c r="G80" s="47"/>
      <c r="H80" s="47"/>
    </row>
    <row r="81" spans="1:8" x14ac:dyDescent="0.3">
      <c r="A81" s="110">
        <v>0.1</v>
      </c>
      <c r="B81" s="46" t="s">
        <v>108</v>
      </c>
      <c r="C81" s="45"/>
      <c r="D81" s="47"/>
      <c r="E81" s="47"/>
      <c r="F81" s="47"/>
      <c r="G81" s="47"/>
      <c r="H81" s="47"/>
    </row>
    <row r="82" spans="1:8" x14ac:dyDescent="0.3">
      <c r="A82" s="110">
        <v>0.2</v>
      </c>
      <c r="B82" s="45" t="s">
        <v>109</v>
      </c>
      <c r="C82" s="9"/>
      <c r="D82" s="44"/>
      <c r="E82" s="44"/>
      <c r="F82" s="44"/>
      <c r="G82" s="44"/>
      <c r="H82" s="44"/>
    </row>
    <row r="83" spans="1:8" x14ac:dyDescent="0.3">
      <c r="A83" s="1"/>
    </row>
    <row r="84" spans="1:8" x14ac:dyDescent="0.3">
      <c r="A84" s="10">
        <f>SUM(A86:A93)</f>
        <v>0.6</v>
      </c>
      <c r="B84" s="3" t="s">
        <v>219</v>
      </c>
    </row>
    <row r="85" spans="1:8" x14ac:dyDescent="0.3">
      <c r="B85" s="45" t="s">
        <v>35</v>
      </c>
      <c r="C85" s="9">
        <v>0</v>
      </c>
      <c r="D85" s="9">
        <v>1</v>
      </c>
      <c r="E85" s="9">
        <v>2</v>
      </c>
      <c r="F85" s="9">
        <v>3</v>
      </c>
      <c r="G85" s="9">
        <v>4</v>
      </c>
      <c r="H85" s="9">
        <v>5</v>
      </c>
    </row>
    <row r="86" spans="1:8" x14ac:dyDescent="0.3">
      <c r="A86">
        <v>7.4999999999999997E-2</v>
      </c>
      <c r="B86" s="7" t="s">
        <v>110</v>
      </c>
      <c r="C86" s="40"/>
      <c r="D86" s="40"/>
      <c r="E86" s="40"/>
      <c r="F86" s="40"/>
      <c r="G86" s="40"/>
      <c r="H86" s="40"/>
    </row>
    <row r="87" spans="1:8" x14ac:dyDescent="0.3">
      <c r="A87">
        <v>7.4999999999999997E-2</v>
      </c>
      <c r="B87" s="7" t="s">
        <v>8</v>
      </c>
      <c r="C87" s="40"/>
      <c r="D87" s="40"/>
      <c r="E87" s="40"/>
      <c r="F87" s="40"/>
      <c r="G87" s="40"/>
      <c r="H87" s="40"/>
    </row>
    <row r="88" spans="1:8" x14ac:dyDescent="0.3">
      <c r="A88">
        <v>7.4999999999999997E-2</v>
      </c>
      <c r="B88" s="7" t="s">
        <v>9</v>
      </c>
      <c r="C88" s="40"/>
      <c r="D88" s="40"/>
      <c r="E88" s="40"/>
      <c r="F88" s="40"/>
      <c r="G88" s="40"/>
      <c r="H88" s="40"/>
    </row>
    <row r="89" spans="1:8" x14ac:dyDescent="0.3">
      <c r="A89">
        <v>7.4999999999999997E-2</v>
      </c>
      <c r="B89" s="7" t="s">
        <v>10</v>
      </c>
      <c r="C89" s="40"/>
      <c r="D89" s="40"/>
      <c r="E89" s="40"/>
      <c r="F89" s="40"/>
      <c r="G89" s="40"/>
      <c r="H89" s="40"/>
    </row>
    <row r="90" spans="1:8" x14ac:dyDescent="0.3">
      <c r="A90">
        <v>7.4999999999999997E-2</v>
      </c>
      <c r="B90" s="7" t="s">
        <v>11</v>
      </c>
      <c r="C90" s="40"/>
      <c r="D90" s="40"/>
      <c r="E90" s="40"/>
      <c r="F90" s="40"/>
      <c r="G90" s="40"/>
      <c r="H90" s="40"/>
    </row>
    <row r="91" spans="1:8" x14ac:dyDescent="0.3">
      <c r="A91">
        <v>7.4999999999999997E-2</v>
      </c>
      <c r="B91" s="7" t="s">
        <v>12</v>
      </c>
      <c r="C91" s="40"/>
      <c r="D91" s="40"/>
      <c r="E91" s="40"/>
      <c r="F91" s="40"/>
      <c r="G91" s="40"/>
      <c r="H91" s="40"/>
    </row>
    <row r="92" spans="1:8" x14ac:dyDescent="0.3">
      <c r="A92">
        <v>7.4999999999999997E-2</v>
      </c>
      <c r="B92" s="7" t="s">
        <v>216</v>
      </c>
      <c r="C92" s="40"/>
      <c r="D92" s="40"/>
      <c r="E92" s="40"/>
      <c r="F92" s="40"/>
      <c r="G92" s="40"/>
      <c r="H92" s="40"/>
    </row>
    <row r="93" spans="1:8" x14ac:dyDescent="0.3">
      <c r="A93">
        <v>7.4999999999999997E-2</v>
      </c>
      <c r="B93" s="9" t="s">
        <v>13</v>
      </c>
      <c r="C93" s="48"/>
      <c r="D93" s="48"/>
      <c r="E93" s="48"/>
      <c r="F93" s="48"/>
      <c r="G93" s="48"/>
      <c r="H93" s="48"/>
    </row>
    <row r="95" spans="1:8" x14ac:dyDescent="0.3">
      <c r="A95" s="10">
        <f>A96+A97</f>
        <v>0.4</v>
      </c>
      <c r="B95" s="3" t="s">
        <v>218</v>
      </c>
    </row>
    <row r="96" spans="1:8" x14ac:dyDescent="0.3">
      <c r="A96" s="110">
        <v>0.2</v>
      </c>
      <c r="B96" s="1" t="s">
        <v>14</v>
      </c>
      <c r="C96" s="42"/>
    </row>
    <row r="97" spans="1:9" x14ac:dyDescent="0.3">
      <c r="A97" s="110">
        <v>0.2</v>
      </c>
      <c r="B97" s="1" t="s">
        <v>15</v>
      </c>
      <c r="C97" s="37"/>
      <c r="D97"/>
      <c r="E97"/>
      <c r="F97"/>
      <c r="G97"/>
      <c r="H97"/>
      <c r="I97"/>
    </row>
    <row r="99" spans="1:9" x14ac:dyDescent="0.3">
      <c r="A99" s="1"/>
      <c r="C99" s="38"/>
    </row>
    <row r="100" spans="1:9" x14ac:dyDescent="0.3">
      <c r="A100" s="1"/>
    </row>
    <row r="112" spans="1:9" s="3" customFormat="1" x14ac:dyDescent="0.3">
      <c r="A112" s="10"/>
    </row>
    <row r="128" spans="1:1" x14ac:dyDescent="0.3">
      <c r="A128" s="1"/>
    </row>
    <row r="129" spans="1:1" x14ac:dyDescent="0.3">
      <c r="A129" s="1"/>
    </row>
  </sheetData>
  <phoneticPr fontId="1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câu 1 2</vt:lpstr>
      <vt:lpstr>Câu 3</vt:lpstr>
      <vt:lpstr>Câu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Tạ Thị Hiệp - Khoa Tài chính - Ngân hàng</dc:creator>
  <cp:lastModifiedBy>Tạ Thị Hiệp - Khoa Tài chính - Ngân hàng</cp:lastModifiedBy>
  <dcterms:created xsi:type="dcterms:W3CDTF">2024-04-01T07:28:13Z</dcterms:created>
  <dcterms:modified xsi:type="dcterms:W3CDTF">2024-07-05T14:32:39Z</dcterms:modified>
</cp:coreProperties>
</file>