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20" tabRatio="821" firstSheet="3" activeTab="3"/>
  </bookViews>
  <sheets>
    <sheet name="02KK " sheetId="1" state="hidden" r:id="rId1"/>
    <sheet name="TN tu DT von" sheetId="2" state="hidden" r:id="rId2"/>
    <sheet name="To khai 156" sheetId="3" state="hidden" r:id="rId3"/>
    <sheet name="TK 92" sheetId="4" r:id="rId4"/>
    <sheet name="HD tu 3thang tro len" sheetId="5" r:id="rId5"/>
    <sheet name="HĐ duoi 3 thang &amp; khong co HĐ" sheetId="6" r:id="rId6"/>
    <sheet name="Sheet1" sheetId="7" r:id="rId7"/>
    <sheet name="XXXXXXXX" sheetId="8" state="veryHidden" r:id="rId8"/>
    <sheet name="00000000" sheetId="9" state="veryHidden" r:id="rId9"/>
    <sheet name="10000000" sheetId="10" state="veryHidden" r:id="rId10"/>
    <sheet name="20000000" sheetId="11" state="veryHidden" r:id="rId11"/>
    <sheet name="30000000" sheetId="12" state="veryHidden" r:id="rId12"/>
    <sheet name="40000000" sheetId="13" state="veryHidden" r:id="rId13"/>
    <sheet name="50000000" sheetId="14" state="veryHidden" r:id="rId14"/>
    <sheet name="60000000" sheetId="15" state="veryHidden" r:id="rId15"/>
    <sheet name="70000000" sheetId="16" state="veryHidden" r:id="rId16"/>
    <sheet name="80000000" sheetId="17" state="veryHidden" r:id="rId17"/>
    <sheet name="90000000" sheetId="18" state="veryHidden" r:id="rId18"/>
    <sheet name="a0000000" sheetId="19" state="veryHidden" r:id="rId19"/>
    <sheet name="b0000000" sheetId="20" state="veryHidden" r:id="rId20"/>
    <sheet name="c0000000" sheetId="21" state="veryHidden" r:id="rId21"/>
    <sheet name="d0000000" sheetId="22" state="veryHidden" r:id="rId22"/>
    <sheet name="e0000000" sheetId="23" state="veryHidden" r:id="rId23"/>
    <sheet name="f0000000" sheetId="24" state="veryHidden" r:id="rId24"/>
    <sheet name="g0000000" sheetId="25" state="veryHidden" r:id="rId25"/>
    <sheet name="h0000000" sheetId="26" state="veryHidden" r:id="rId26"/>
    <sheet name="i0000000" sheetId="27" state="veryHidden" r:id="rId27"/>
    <sheet name="j0000000" sheetId="28" state="veryHidden" r:id="rId28"/>
    <sheet name="k0000000" sheetId="29" state="veryHidden" r:id="rId29"/>
    <sheet name="l0000000" sheetId="30" state="veryHidden" r:id="rId30"/>
    <sheet name="m0000000" sheetId="31" state="veryHidden" r:id="rId31"/>
    <sheet name="n0000000" sheetId="32" state="veryHidden" r:id="rId32"/>
    <sheet name="o0000000" sheetId="33" state="veryHidden" r:id="rId33"/>
    <sheet name="p0000000" sheetId="34" state="veryHidden" r:id="rId34"/>
  </sheets>
  <externalReferences>
    <externalReference r:id="rId37"/>
  </externalReferences>
  <definedNames>
    <definedName name="_Fill" hidden="1">#REF!</definedName>
  </definedNames>
  <calcPr fullCalcOnLoad="1"/>
</workbook>
</file>

<file path=xl/sharedStrings.xml><?xml version="1.0" encoding="utf-8"?>
<sst xmlns="http://schemas.openxmlformats.org/spreadsheetml/2006/main" count="377" uniqueCount="210">
  <si>
    <t>TOÅNG COÄNG</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</si>
  <si>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</si>
  <si>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</si>
  <si>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</si>
  <si>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</si>
  <si>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</si>
  <si>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</si>
  <si>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</si>
  <si>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</si>
  <si>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</si>
  <si>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</si>
  <si>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Book1</t>
  </si>
  <si>
    <t>C:\PROGRAM FILES\MICROSOFT OFFICE\OFFICE\xlstart\Book1.</t>
  </si>
  <si>
    <t>THUE GTGT T09 2002.xls</t>
  </si>
  <si>
    <t>Stt</t>
  </si>
  <si>
    <t>BHXH,BHYT, BHTN</t>
  </si>
  <si>
    <t>Thu nhập thuộc diện khấu trừ thuế</t>
  </si>
  <si>
    <t>CỘNG HOÀ XÃ HỘI CHỦ NGHĨA VIỆT NAM</t>
  </si>
  <si>
    <t>Độc lập - Tự do - Hạnh phúc</t>
  </si>
  <si>
    <t>-----------------</t>
  </si>
  <si>
    <t>TỜ KHAI KHẤU TRỪ THUẾ THU NHẬP CÁ NHÂN</t>
  </si>
  <si>
    <t>(Dành cho tổ chức, cá nhân trả các khoản thu nhập từ tiền lương, tiền công)</t>
  </si>
  <si>
    <t>Chỉ tiêu</t>
  </si>
  <si>
    <t>Số tiền</t>
  </si>
  <si>
    <t>Tôi cam đoan số liệu khai trên là đúng và chịu trách nhiệm trước pháp luật về những số liệu đã khai./.</t>
  </si>
  <si>
    <t>A</t>
  </si>
  <si>
    <t>B</t>
  </si>
  <si>
    <t>1</t>
  </si>
  <si>
    <t>2</t>
  </si>
  <si>
    <t>3</t>
  </si>
  <si>
    <t>4</t>
  </si>
  <si>
    <t>5</t>
  </si>
  <si>
    <t>Cộng</t>
  </si>
  <si>
    <t>Thu nhập chịu thuế</t>
  </si>
  <si>
    <t>THU NHẬP TÍNH THUẾ</t>
  </si>
  <si>
    <t>STT</t>
  </si>
  <si>
    <t>Lương</t>
  </si>
  <si>
    <t>Giảm trừ gia cảnh bản thân</t>
  </si>
  <si>
    <t>Số người</t>
  </si>
  <si>
    <t>Giảm trừ gia cảnh người phụ thuộc</t>
  </si>
  <si>
    <t>THU NHẬP CHỊU THUẾ</t>
  </si>
  <si>
    <t>Họ và tên</t>
  </si>
  <si>
    <t>Mã số thuế</t>
  </si>
  <si>
    <t>BẢNG TÍNH THUẾ TNCN</t>
  </si>
  <si>
    <t>Họ &amp; tên</t>
  </si>
  <si>
    <t>Tổng thu nhập</t>
  </si>
  <si>
    <t>Từ thiện, nhân đạo, khuyến học</t>
  </si>
  <si>
    <t>TỔNG THU NHẬP CỦA NLĐ</t>
  </si>
  <si>
    <t>(LOẠI HỢP ĐỒNG TỪ 03 THÁNG TRỞ LÊN)</t>
  </si>
  <si>
    <t>Số CMND/ Hộ chiếu</t>
  </si>
  <si>
    <t>Số thuế TNCN đã khấu trừ</t>
  </si>
  <si>
    <t xml:space="preserve">ĐÃ KHẤU TRỪ ĐỐI VỚI THU NHẬP TỪ TIỀN LƯƠNG, TIỀN CÔNG CỦA CÁ NHÂN CƯ TRÚ </t>
  </si>
  <si>
    <t>KHÔNG KÝ HỢP ĐỒNG LAO ĐỘNG HOẶC CÓ HỢP ĐỒNG LAO ĐỘNG DƯỚI 3 THÁNG</t>
  </si>
  <si>
    <t xml:space="preserve">BẢNG KÊ THU NHẬP CHỊU THUẾ VÀ THUẾ THU NHẬP CÁ NHÂN </t>
  </si>
  <si>
    <t>ĐVT</t>
  </si>
  <si>
    <t xml:space="preserve">Tổng số cá nhân đã khấu trừ thuế </t>
  </si>
  <si>
    <t>[21]</t>
  </si>
  <si>
    <t>Người</t>
  </si>
  <si>
    <t>1.1</t>
  </si>
  <si>
    <t>Cá nhân cư trú</t>
  </si>
  <si>
    <t>[22]</t>
  </si>
  <si>
    <t>1.2</t>
  </si>
  <si>
    <t>Cá nhân không cư trú</t>
  </si>
  <si>
    <t>[23]</t>
  </si>
  <si>
    <t>[24]</t>
  </si>
  <si>
    <t>VNĐ</t>
  </si>
  <si>
    <t>2.1</t>
  </si>
  <si>
    <t>Cá nhân cư trú có hợp đồng lao động</t>
  </si>
  <si>
    <t>[25]</t>
  </si>
  <si>
    <t>2.2</t>
  </si>
  <si>
    <t>Cá nhân cư trú không có hợp đồng lao động</t>
  </si>
  <si>
    <t>[26]</t>
  </si>
  <si>
    <t>2.3</t>
  </si>
  <si>
    <t>[27]</t>
  </si>
  <si>
    <t>[28]</t>
  </si>
  <si>
    <t>3.1</t>
  </si>
  <si>
    <t>[29]</t>
  </si>
  <si>
    <t>3.2</t>
  </si>
  <si>
    <t>[30]</t>
  </si>
  <si>
    <t>3.3</t>
  </si>
  <si>
    <t>[31]</t>
  </si>
  <si>
    <t>[32]</t>
  </si>
  <si>
    <t>4.1</t>
  </si>
  <si>
    <t>[33]</t>
  </si>
  <si>
    <t>4.2</t>
  </si>
  <si>
    <t>[34]</t>
  </si>
  <si>
    <t>4.3</t>
  </si>
  <si>
    <t>[35]</t>
  </si>
  <si>
    <t>NHÂN VIÊN ĐẠI LÝ THUẾ</t>
  </si>
  <si>
    <r>
      <t xml:space="preserve">[01] </t>
    </r>
    <r>
      <rPr>
        <sz val="13"/>
        <rFont val="Times New Roman"/>
        <family val="1"/>
      </rPr>
      <t>Kỳ tính thuế: Tháng/Quý……… Năm ...……</t>
    </r>
  </si>
  <si>
    <r>
      <t xml:space="preserve">[02] </t>
    </r>
    <r>
      <rPr>
        <sz val="13"/>
        <rFont val="Times New Roman"/>
        <family val="1"/>
      </rPr>
      <t xml:space="preserve">Lần đầu:                                      </t>
    </r>
    <r>
      <rPr>
        <b/>
        <sz val="13"/>
        <rFont val="Times New Roman"/>
        <family val="1"/>
      </rPr>
      <t>[03]</t>
    </r>
    <r>
      <rPr>
        <sz val="13"/>
        <rFont val="Times New Roman"/>
        <family val="1"/>
      </rPr>
      <t xml:space="preserve"> Bổ sung lần thứ: </t>
    </r>
  </si>
  <si>
    <r>
      <t xml:space="preserve">[04] </t>
    </r>
    <r>
      <rPr>
        <sz val="13"/>
        <rFont val="Times New Roman"/>
        <family val="1"/>
      </rPr>
      <t>Tên người nộp thuế:…………………………………………………........................</t>
    </r>
  </si>
  <si>
    <r>
      <t>[06]</t>
    </r>
    <r>
      <rPr>
        <sz val="13"/>
        <rFont val="Times New Roman"/>
        <family val="1"/>
      </rPr>
      <t xml:space="preserve"> Địa chỉ: …………………………………….................................................................</t>
    </r>
  </si>
  <si>
    <r>
      <t>[07]</t>
    </r>
    <r>
      <rPr>
        <sz val="13"/>
        <color indexed="8"/>
        <rFont val="Times New Roman"/>
        <family val="1"/>
      </rPr>
      <t xml:space="preserve"> Quận/huyện: ..................... </t>
    </r>
    <r>
      <rPr>
        <b/>
        <sz val="13"/>
        <color indexed="8"/>
        <rFont val="Times New Roman"/>
        <family val="1"/>
      </rPr>
      <t>[08]</t>
    </r>
    <r>
      <rPr>
        <sz val="13"/>
        <color indexed="8"/>
        <rFont val="Times New Roman"/>
        <family val="1"/>
      </rPr>
      <t xml:space="preserve"> Tỉnh/thành phố: ........................................................</t>
    </r>
  </si>
  <si>
    <r>
      <t>[09]</t>
    </r>
    <r>
      <rPr>
        <sz val="13"/>
        <color indexed="8"/>
        <rFont val="Times New Roman"/>
        <family val="1"/>
      </rPr>
      <t xml:space="preserve"> Điện thoại:………………..</t>
    </r>
    <r>
      <rPr>
        <b/>
        <sz val="13"/>
        <color indexed="8"/>
        <rFont val="Times New Roman"/>
        <family val="1"/>
      </rPr>
      <t xml:space="preserve">[10] </t>
    </r>
    <r>
      <rPr>
        <sz val="13"/>
        <color indexed="8"/>
        <rFont val="Times New Roman"/>
        <family val="1"/>
      </rPr>
      <t>Fax:..........................</t>
    </r>
    <r>
      <rPr>
        <b/>
        <sz val="13"/>
        <color indexed="8"/>
        <rFont val="Times New Roman"/>
        <family val="1"/>
      </rPr>
      <t>[11]</t>
    </r>
    <r>
      <rPr>
        <sz val="13"/>
        <color indexed="8"/>
        <rFont val="Times New Roman"/>
        <family val="1"/>
      </rPr>
      <t xml:space="preserve"> Email: ..............................</t>
    </r>
  </si>
  <si>
    <r>
      <t xml:space="preserve">[12] </t>
    </r>
    <r>
      <rPr>
        <sz val="13"/>
        <color indexed="8"/>
        <rFont val="Times New Roman"/>
        <family val="1"/>
      </rPr>
      <t>Tên đại lý thuế (nếu có)</t>
    </r>
    <r>
      <rPr>
        <b/>
        <sz val="13"/>
        <color indexed="8"/>
        <rFont val="Times New Roman"/>
        <family val="1"/>
      </rPr>
      <t>:</t>
    </r>
    <r>
      <rPr>
        <sz val="13"/>
        <color indexed="8"/>
        <rFont val="Times New Roman"/>
        <family val="1"/>
      </rPr>
      <t>…..……………………….....................................................</t>
    </r>
  </si>
  <si>
    <r>
      <t>[14]</t>
    </r>
    <r>
      <rPr>
        <sz val="13"/>
        <color indexed="8"/>
        <rFont val="Times New Roman"/>
        <family val="1"/>
      </rPr>
      <t xml:space="preserve"> Địa chỉ: ……………………………………………………………………………….</t>
    </r>
  </si>
  <si>
    <r>
      <t>[15]</t>
    </r>
    <r>
      <rPr>
        <sz val="13"/>
        <color indexed="8"/>
        <rFont val="Times New Roman"/>
        <family val="1"/>
      </rPr>
      <t xml:space="preserve"> Quận/huyện: ...................... </t>
    </r>
    <r>
      <rPr>
        <b/>
        <sz val="13"/>
        <color indexed="8"/>
        <rFont val="Times New Roman"/>
        <family val="1"/>
      </rPr>
      <t>[16]</t>
    </r>
    <r>
      <rPr>
        <sz val="13"/>
        <color indexed="8"/>
        <rFont val="Times New Roman"/>
        <family val="1"/>
      </rPr>
      <t xml:space="preserve"> Tỉnh/thành phố: ........................................................</t>
    </r>
  </si>
  <si>
    <r>
      <t>[17]</t>
    </r>
    <r>
      <rPr>
        <sz val="13"/>
        <color indexed="8"/>
        <rFont val="Times New Roman"/>
        <family val="1"/>
      </rPr>
      <t xml:space="preserve"> Điện thoại: ........................  </t>
    </r>
    <r>
      <rPr>
        <b/>
        <sz val="13"/>
        <color indexed="8"/>
        <rFont val="Times New Roman"/>
        <family val="1"/>
      </rPr>
      <t>[18]</t>
    </r>
    <r>
      <rPr>
        <sz val="13"/>
        <color indexed="8"/>
        <rFont val="Times New Roman"/>
        <family val="1"/>
      </rPr>
      <t xml:space="preserve"> Fax: .................. </t>
    </r>
    <r>
      <rPr>
        <b/>
        <sz val="13"/>
        <color indexed="8"/>
        <rFont val="Times New Roman"/>
        <family val="1"/>
      </rPr>
      <t>[19]</t>
    </r>
    <r>
      <rPr>
        <sz val="13"/>
        <color indexed="8"/>
        <rFont val="Times New Roman"/>
        <family val="1"/>
      </rPr>
      <t xml:space="preserve"> Email: ....................................</t>
    </r>
  </si>
  <si>
    <r>
      <t>[20]</t>
    </r>
    <r>
      <rPr>
        <sz val="13"/>
        <color indexed="8"/>
        <rFont val="Times New Roman"/>
        <family val="1"/>
      </rPr>
      <t xml:space="preserve"> Hợp đồng đại lý thuế: Số: .....................................Ngày:..............................................</t>
    </r>
  </si>
  <si>
    <t>Số người/</t>
  </si>
  <si>
    <t xml:space="preserve">Tổng TNCT trả cho cá nhân </t>
  </si>
  <si>
    <t xml:space="preserve">Tổng TNCT trả cho cá nhân thuộc diện phải khấu trừ thuế </t>
  </si>
  <si>
    <t xml:space="preserve">Tổng số thuế TNCN đã khấu trừ </t>
  </si>
  <si>
    <r>
      <t>[05]</t>
    </r>
    <r>
      <rPr>
        <sz val="13"/>
        <rFont val="Times New Roman"/>
        <family val="1"/>
      </rPr>
      <t xml:space="preserve"> Mã số thuế:</t>
    </r>
  </si>
  <si>
    <t>Họ và tên: ……………………</t>
  </si>
  <si>
    <t>Chứng chỉ hành nghề số:...........</t>
  </si>
  <si>
    <t>Ngày ......tháng ….....năm …....</t>
  </si>
  <si>
    <t xml:space="preserve">NGƯỜI NỘP THUẾ hoặc </t>
  </si>
  <si>
    <t>ĐẠI DIỆN HỢP PHÁP CỦA NGƯỜI NỘP THUẾ</t>
  </si>
  <si>
    <t>Ký, ghi rõ họ tên; chức vụ và đóng dấu (nếu có)</t>
  </si>
  <si>
    <r>
      <t>[13]</t>
    </r>
    <r>
      <rPr>
        <sz val="13"/>
        <color indexed="8"/>
        <rFont val="Times New Roman"/>
        <family val="1"/>
      </rPr>
      <t xml:space="preserve"> Mã số thuế:</t>
    </r>
  </si>
  <si>
    <t>Thuế TNCN phải nộp</t>
  </si>
  <si>
    <t>CÁC KHOẢN ĐƯỢC TRỪ KHI XĐ THU NHẬP TÍNH THUẾ</t>
  </si>
  <si>
    <t>Tổng số</t>
  </si>
  <si>
    <t>Trong đó: TNCT làm căn cứ tính giảm thuế</t>
  </si>
  <si>
    <t>C</t>
  </si>
  <si>
    <t>D</t>
  </si>
  <si>
    <t>TỜ KHAI KHẤU TRỪ THUẾ THU NHẬP CÁ NHÂN - MẪU 02/KK-TNCN</t>
  </si>
  <si>
    <t>(Dành cho tổ chức, cá nhân trả thu nhập từ tiền lương, tiền công)</t>
  </si>
  <si>
    <t>[04]</t>
  </si>
  <si>
    <t>Tên người nộp thuế:</t>
  </si>
  <si>
    <t>[05]</t>
  </si>
  <si>
    <t>Mã số thuế:</t>
  </si>
  <si>
    <t>[12]</t>
  </si>
  <si>
    <t>Tên đại lý thuế (nếu có):</t>
  </si>
  <si>
    <t>[13]</t>
  </si>
  <si>
    <t>Mã số thuế đại lý:</t>
  </si>
  <si>
    <t xml:space="preserve">Mã chỉ tiêu </t>
  </si>
  <si>
    <t>Đơn vị tính</t>
  </si>
  <si>
    <t>Tổng số người lao động:</t>
  </si>
  <si>
    <t>Trong đó: Cá nhân cư trú có hợp đồng lao động</t>
  </si>
  <si>
    <t>Tổng số cá nhân đã khấu trừ thuế [23]=[24]+[25]</t>
  </si>
  <si>
    <t>Tổng TNCT trả cho cá nhân [26]=[27]+[28]+[29]</t>
  </si>
  <si>
    <t>Tổng TNCT trả cho cá nhân thuộc diện phải khấu trừ thuế [30]=[31]+[32]+[33]</t>
  </si>
  <si>
    <t>Tổng số thuế TNCN đã khấu trừ [34]=[35]+[36]+[37]</t>
  </si>
  <si>
    <t>5.1</t>
  </si>
  <si>
    <t>5.2</t>
  </si>
  <si>
    <t>[36]</t>
  </si>
  <si>
    <t>5.3</t>
  </si>
  <si>
    <t>[37]</t>
  </si>
  <si>
    <t xml:space="preserve">BẢNG KÊ CHI TIẾT THU NHẬP TÍNH THUẾ VÀ THUẾ TNCN </t>
  </si>
  <si>
    <t>ĐÃ KHẤU TRỪ ĐỐI VỚI THU NHẬP TỪ ĐẦU TƯ VỐN</t>
  </si>
  <si>
    <t>Đơn vị tiền: đồng Việt Nam</t>
  </si>
  <si>
    <t xml:space="preserve">Họ và tên </t>
  </si>
  <si>
    <t>Số CMND/</t>
  </si>
  <si>
    <t>Thu nhập tính thuế</t>
  </si>
  <si>
    <t>Thuế TNCN đã khấu trừ</t>
  </si>
  <si>
    <t>Hộ chiếu</t>
  </si>
  <si>
    <t>Nguyeãn Thò H</t>
  </si>
  <si>
    <t>Lãi cho vay</t>
  </si>
  <si>
    <t>Nguyeãn Thò Thanh</t>
  </si>
  <si>
    <t>Bùi Văn C</t>
  </si>
  <si>
    <t>Tăng Thị Minh</t>
  </si>
  <si>
    <t>Huyønh Thò Tuyeát</t>
  </si>
  <si>
    <t>Cổ tức</t>
  </si>
  <si>
    <t>Nguyeãn Thò Nga</t>
  </si>
  <si>
    <t>Huỳnh Thò Ñaø</t>
  </si>
  <si>
    <t>Phaïm thị</t>
  </si>
  <si>
    <t>Buøi Thò Thanh</t>
  </si>
  <si>
    <t xml:space="preserve">Löông Ngoïc </t>
  </si>
  <si>
    <t>Dieäp Thò Kim</t>
  </si>
  <si>
    <t>THÁNG 10/2015</t>
  </si>
  <si>
    <t>(Áp dụng cho tổ chức, cá nhân trả các khoản thu nhập từ tiền lương, tiền công)</t>
  </si>
  <si>
    <t>-</t>
  </si>
  <si>
    <r>
      <t>[09]</t>
    </r>
    <r>
      <rPr>
        <sz val="13"/>
        <color indexed="8"/>
        <rFont val="Times New Roman"/>
        <family val="1"/>
      </rPr>
      <t xml:space="preserve"> Điện thoại:………………..</t>
    </r>
    <r>
      <rPr>
        <b/>
        <sz val="13"/>
        <color indexed="8"/>
        <rFont val="Times New Roman"/>
        <family val="1"/>
      </rPr>
      <t xml:space="preserve">[10] </t>
    </r>
    <r>
      <rPr>
        <sz val="13"/>
        <color indexed="8"/>
        <rFont val="Times New Roman"/>
        <family val="1"/>
      </rPr>
      <t>Fax:..........................</t>
    </r>
    <r>
      <rPr>
        <b/>
        <sz val="13"/>
        <color indexed="8"/>
        <rFont val="Times New Roman"/>
        <family val="1"/>
      </rPr>
      <t>[11]</t>
    </r>
    <r>
      <rPr>
        <sz val="13"/>
        <color indexed="8"/>
        <rFont val="Times New Roman"/>
        <family val="1"/>
      </rPr>
      <t xml:space="preserve"> Email: .......................</t>
    </r>
  </si>
  <si>
    <r>
      <t>[12] Tên đại lý thuế (nếu có):</t>
    </r>
    <r>
      <rPr>
        <sz val="13"/>
        <color indexed="8"/>
        <rFont val="Times New Roman"/>
        <family val="1"/>
      </rPr>
      <t>…..………………………...................................................</t>
    </r>
  </si>
  <si>
    <r>
      <t xml:space="preserve"> [13]</t>
    </r>
    <r>
      <rPr>
        <sz val="13"/>
        <color indexed="8"/>
        <rFont val="Times New Roman"/>
        <family val="1"/>
      </rPr>
      <t xml:space="preserve"> Mã số thuế:</t>
    </r>
  </si>
  <si>
    <t>Đơn vị tiền: Đồng Việt Nam</t>
  </si>
  <si>
    <t>Mã chỉ tiêu</t>
  </si>
  <si>
    <t>Tổng thu nhập chịu thuế (TNCT) trả cho cá nhân [26]=[27]+[28]</t>
  </si>
  <si>
    <t xml:space="preserve">Cá nhân cư trú </t>
  </si>
  <si>
    <t xml:space="preserve">Cá nhân không cư trú </t>
  </si>
  <si>
    <t xml:space="preserve">Tổng TNCT trả cho cá nhân thuộc diện phải khấu trừ thuế [29]=[30]+[31] </t>
  </si>
  <si>
    <t>Tổng số thuế thu nhập cá nhân đã khấu trừ [32]=[33]+[34]</t>
  </si>
  <si>
    <t>Tổng TNCT từ tiền phí mua bảo hiểm nhân thọ, bảo hiểm không bắt buộc khác của doanh nghiệp bảo hiểm không thành lập tại Việt Nam cho người lao động</t>
  </si>
  <si>
    <t xml:space="preserve">Tổng số thuế TNCN đã khấu trừ trên tiền phí mua bảo hiểm nhân thọ, bảo hiểm không bắt buộc khác của doanh nghiệp bảo hiểm không thành lập tại Việt Nam cho người lao động </t>
  </si>
  <si>
    <r>
      <t xml:space="preserve">[02] </t>
    </r>
    <r>
      <rPr>
        <sz val="13"/>
        <rFont val="Times New Roman"/>
        <family val="1"/>
      </rPr>
      <t xml:space="preserve">Lần đầu:      X                           </t>
    </r>
    <r>
      <rPr>
        <b/>
        <sz val="13"/>
        <rFont val="Times New Roman"/>
        <family val="1"/>
      </rPr>
      <t>[03]</t>
    </r>
    <r>
      <rPr>
        <sz val="13"/>
        <rFont val="Times New Roman"/>
        <family val="1"/>
      </rPr>
      <t xml:space="preserve"> Bổ sung lần thứ: </t>
    </r>
  </si>
  <si>
    <t xml:space="preserve">                                CỘNG HOÀ XÃ HỘI CHỦ NGHĨA VIỆT NAM</t>
  </si>
  <si>
    <t xml:space="preserve">                              Độc lập - Tự do - Hạnh phúc</t>
  </si>
  <si>
    <t xml:space="preserve">                          TỜ KHAI KHẤU TRỪ THUẾ THU NHẬP CÁ NHÂN</t>
  </si>
  <si>
    <r>
      <t>[07]</t>
    </r>
    <r>
      <rPr>
        <sz val="13"/>
        <color indexed="8"/>
        <rFont val="Times New Roman"/>
        <family val="1"/>
      </rPr>
      <t xml:space="preserve"> Quận/huyện: </t>
    </r>
    <r>
      <rPr>
        <sz val="13"/>
        <color indexed="10"/>
        <rFont val="Times New Roman"/>
        <family val="1"/>
      </rPr>
      <t>.I.</t>
    </r>
    <r>
      <rPr>
        <sz val="13"/>
        <color indexed="8"/>
        <rFont val="Times New Roman"/>
        <family val="1"/>
      </rPr>
      <t xml:space="preserve"> </t>
    </r>
    <r>
      <rPr>
        <b/>
        <sz val="13"/>
        <color indexed="8"/>
        <rFont val="Times New Roman"/>
        <family val="1"/>
      </rPr>
      <t>[08]</t>
    </r>
    <r>
      <rPr>
        <sz val="13"/>
        <color indexed="8"/>
        <rFont val="Times New Roman"/>
        <family val="1"/>
      </rPr>
      <t xml:space="preserve"> Tỉnh/thành phố: .</t>
    </r>
    <r>
      <rPr>
        <sz val="13"/>
        <color indexed="10"/>
        <rFont val="Times New Roman"/>
        <family val="1"/>
      </rPr>
      <t>TP.HCM</t>
    </r>
  </si>
  <si>
    <t>Cộng các khoản giảm trừ</t>
  </si>
  <si>
    <t>[04] Tên người nộp thuế:</t>
  </si>
  <si>
    <r>
      <t xml:space="preserve"> [05]</t>
    </r>
    <r>
      <rPr>
        <sz val="13"/>
        <rFont val="Times New Roman"/>
        <family val="1"/>
      </rPr>
      <t xml:space="preserve"> Mã số thuế:</t>
    </r>
  </si>
  <si>
    <r>
      <t>[06]</t>
    </r>
    <r>
      <rPr>
        <sz val="13"/>
        <rFont val="Times New Roman"/>
        <family val="1"/>
      </rPr>
      <t xml:space="preserve"> Địa chỉ: </t>
    </r>
  </si>
  <si>
    <t>.</t>
  </si>
  <si>
    <t>có</t>
  </si>
  <si>
    <t>không</t>
  </si>
  <si>
    <t>THU NHẬP  MIỄN THUẾ</t>
  </si>
  <si>
    <t>Tổng các khoản được miễn thuế</t>
  </si>
  <si>
    <t xml:space="preserve">có </t>
  </si>
  <si>
    <r>
      <t>[</t>
    </r>
    <r>
      <rPr>
        <b/>
        <sz val="13"/>
        <rFont val="Times New Roman"/>
        <family val="1"/>
      </rPr>
      <t xml:space="preserve">01] </t>
    </r>
    <r>
      <rPr>
        <sz val="13"/>
        <rFont val="Times New Roman"/>
        <family val="1"/>
      </rPr>
      <t xml:space="preserve">Kỳ tính thuế: </t>
    </r>
    <r>
      <rPr>
        <sz val="13"/>
        <color indexed="10"/>
        <rFont val="Times New Roman"/>
        <family val="1"/>
      </rPr>
      <t>Tháng 07 Năm 2021</t>
    </r>
  </si>
  <si>
    <t>THAÙNG 07/2019</t>
  </si>
  <si>
    <t>THAÙNG 07/ 2021</t>
  </si>
  <si>
    <t>Lương (chưa trừ bảo hiểm)</t>
  </si>
  <si>
    <t>Thưởng</t>
  </si>
  <si>
    <t>Phụ cấp độc hại</t>
  </si>
  <si>
    <t>Trợ cấp khó khăn đột xuất</t>
  </si>
  <si>
    <t>Ăn trưa bằng tiền</t>
  </si>
  <si>
    <t>Chi phí đi lại</t>
  </si>
  <si>
    <t>TC</t>
  </si>
  <si>
    <t>bh bắt buộc</t>
  </si>
  <si>
    <t>Bà E</t>
  </si>
  <si>
    <t>Ông D</t>
  </si>
  <si>
    <t>12=7+8+9+10</t>
  </si>
  <si>
    <t>13=7-12</t>
  </si>
  <si>
    <t>19= 14+16+17+18</t>
  </si>
  <si>
    <t>20=13-19</t>
  </si>
  <si>
    <t>Trang phục</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</si>
</sst>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m_k_-;\-* #,##0.00\ _m_k_-;_-* &quot;-&quot;??\ _m_k_-;_-@_-"/>
    <numFmt numFmtId="173" formatCode="_(* #,##0_);_(* \(#,##0\);_(* &quot;-&quot;??_);_(@_)"/>
    <numFmt numFmtId="174" formatCode="&quot;\&quot;#,##0;[Red]&quot;\&quot;\-#,##0"/>
    <numFmt numFmtId="175" formatCode="&quot;\&quot;#,##0.00;[Red]&quot;\&quot;\-#,##0.00"/>
    <numFmt numFmtId="176" formatCode="\$#,##0\ ;\(\$#,##0\)"/>
    <numFmt numFmtId="177" formatCode="&quot;\&quot;#,##0;[Red]&quot;\&quot;&quot;\&quot;\-#,##0"/>
    <numFmt numFmtId="178" formatCode="&quot;\&quot;#,##0.00;[Red]&quot;\&quot;&quot;\&quot;&quot;\&quot;&quot;\&quot;&quot;\&quot;&quot;\&quot;\-#,##0.00"/>
    <numFmt numFmtId="179" formatCode="_-* #,##0\ _m_k_-;\-* #,##0\ _m_k_-;_-* &quot;-&quot;??\ _m_k_-;_-@_-"/>
    <numFmt numFmtId="180" formatCode="&quot;Yes&quot;;&quot;Yes&quot;;&quot;No&quot;"/>
    <numFmt numFmtId="181" formatCode="&quot;True&quot;;&quot;True&quot;;&quot;False&quot;"/>
    <numFmt numFmtId="182" formatCode="&quot;On&quot;;&quot;On&quot;;&quot;Off&quot;"/>
    <numFmt numFmtId="183" formatCode="[$€-2]\ #,##0.00_);[Red]\([$€-2]\ #,##0.00\)"/>
    <numFmt numFmtId="184" formatCode="_-* #,##0.0\ _m_k_-;\-* #,##0.0\ _m_k_-;_-* &quot;-&quot;??\ _m_k_-;_-@_-"/>
    <numFmt numFmtId="185" formatCode="###0;[Red]\(###0\)"/>
    <numFmt numFmtId="186" formatCode="dd/mm/yyyy"/>
    <numFmt numFmtId="187" formatCode="###0.00;\(###0.00\)"/>
    <numFmt numFmtId="188" formatCode="_(* #,##0.0_);_(* \(#,##0.0\);_(* &quot;-&quot;?_);_(@_)"/>
  </numFmts>
  <fonts count="122">
    <font>
      <sz val="10"/>
      <name val="Arial"/>
      <family val="0"/>
    </font>
    <font>
      <sz val="11"/>
      <color indexed="8"/>
      <name val="Calibri"/>
      <family val="2"/>
    </font>
    <font>
      <b/>
      <sz val="18"/>
      <name val="Arial"/>
      <family val="2"/>
    </font>
    <font>
      <b/>
      <sz val="12"/>
      <name val="Arial"/>
      <family val="2"/>
    </font>
    <font>
      <sz val="14"/>
      <name val="뼻뮝"/>
      <family val="3"/>
    </font>
    <font>
      <sz val="12"/>
      <name val="뼻뮝"/>
      <family val="1"/>
    </font>
    <font>
      <sz val="12"/>
      <name val="바탕체"/>
      <family val="1"/>
    </font>
    <font>
      <sz val="10"/>
      <name val="굴림체"/>
      <family val="3"/>
    </font>
    <font>
      <sz val="10"/>
      <name val="돋움"/>
      <family val="3"/>
    </font>
    <font>
      <b/>
      <sz val="10"/>
      <color indexed="10"/>
      <name val="Arial"/>
      <family val="2"/>
    </font>
    <font>
      <b/>
      <sz val="10"/>
      <color indexed="8"/>
      <name val="Arial"/>
      <family val="2"/>
    </font>
    <font>
      <b/>
      <sz val="12"/>
      <name val="VNI-Times"/>
      <family val="0"/>
    </font>
    <font>
      <sz val="14"/>
      <name val="Times New Roman"/>
      <family val="1"/>
    </font>
    <font>
      <b/>
      <sz val="12"/>
      <name val="Times New Roman"/>
      <family val="1"/>
    </font>
    <font>
      <b/>
      <sz val="14"/>
      <name val="Times New Roman"/>
      <family val="1"/>
    </font>
    <font>
      <sz val="12"/>
      <name val="Times New Roman"/>
      <family val="1"/>
    </font>
    <font>
      <i/>
      <sz val="13"/>
      <name val="Times New Roman"/>
      <family val="1"/>
    </font>
    <font>
      <sz val="13"/>
      <name val="Times New Roman"/>
      <family val="1"/>
    </font>
    <font>
      <b/>
      <sz val="13"/>
      <name val="Times New Roman"/>
      <family val="1"/>
    </font>
    <font>
      <sz val="12"/>
      <name val="Arial"/>
      <family val="2"/>
    </font>
    <font>
      <b/>
      <i/>
      <sz val="12"/>
      <name val="VNI-Times"/>
      <family val="0"/>
    </font>
    <font>
      <sz val="8"/>
      <name val="Arial"/>
      <family val="2"/>
    </font>
    <font>
      <sz val="11"/>
      <name val="Arial"/>
      <family val="2"/>
    </font>
    <font>
      <b/>
      <sz val="13"/>
      <color indexed="8"/>
      <name val="Times New Roman"/>
      <family val="1"/>
    </font>
    <font>
      <sz val="13"/>
      <color indexed="8"/>
      <name val="Times New Roman"/>
      <family val="1"/>
    </font>
    <font>
      <b/>
      <sz val="11"/>
      <color indexed="18"/>
      <name val="Times New Roman"/>
      <family val="1"/>
    </font>
    <font>
      <i/>
      <sz val="8"/>
      <color indexed="18"/>
      <name val="Tahoma"/>
      <family val="2"/>
    </font>
    <font>
      <sz val="8"/>
      <color indexed="18"/>
      <name val="Tahoma"/>
      <family val="2"/>
    </font>
    <font>
      <sz val="8"/>
      <name val="Tahoma"/>
      <family val="2"/>
    </font>
    <font>
      <b/>
      <sz val="8"/>
      <color indexed="18"/>
      <name val="Tahoma"/>
      <family val="2"/>
    </font>
    <font>
      <b/>
      <sz val="8"/>
      <color indexed="62"/>
      <name val="Tahoma"/>
      <family val="2"/>
    </font>
    <font>
      <b/>
      <sz val="9"/>
      <name val="Times New Roman"/>
      <family val="1"/>
    </font>
    <font>
      <sz val="9"/>
      <name val="Times New Roman"/>
      <family val="1"/>
    </font>
    <font>
      <b/>
      <sz val="8"/>
      <name val="Tahoma"/>
      <family val="2"/>
    </font>
    <font>
      <b/>
      <sz val="11"/>
      <name val="Times"/>
      <family val="1"/>
    </font>
    <font>
      <sz val="11"/>
      <name val="Times"/>
      <family val="1"/>
    </font>
    <font>
      <sz val="11"/>
      <name val="VNI-Times"/>
      <family val="0"/>
    </font>
    <font>
      <sz val="11"/>
      <color indexed="10"/>
      <name val="Times New Roman"/>
      <family val="1"/>
    </font>
    <font>
      <sz val="11"/>
      <color indexed="30"/>
      <name val="Times New Roman"/>
      <family val="1"/>
    </font>
    <font>
      <b/>
      <u val="single"/>
      <sz val="11"/>
      <name val="Times"/>
      <family val="1"/>
    </font>
    <font>
      <i/>
      <sz val="11"/>
      <name val="Times"/>
      <family val="1"/>
    </font>
    <font>
      <b/>
      <sz val="11"/>
      <name val="VNI-Times"/>
      <family val="0"/>
    </font>
    <font>
      <i/>
      <sz val="12"/>
      <name val="Times New Roman"/>
      <family val="1"/>
    </font>
    <font>
      <sz val="13"/>
      <color indexed="10"/>
      <name val="Times New Roman"/>
      <family val="1"/>
    </font>
    <font>
      <b/>
      <sz val="10"/>
      <name val="Arial"/>
      <family val="2"/>
    </font>
    <font>
      <b/>
      <sz val="10"/>
      <name val="VNI-Times"/>
      <family val="0"/>
    </font>
    <font>
      <sz val="10"/>
      <name val="VNI-Times"/>
      <family val="0"/>
    </font>
    <font>
      <b/>
      <sz val="10"/>
      <color indexed="12"/>
      <name val="Arial"/>
      <family val="2"/>
    </font>
    <font>
      <b/>
      <sz val="10"/>
      <color indexed="20"/>
      <name val="Arial"/>
      <family val="2"/>
    </font>
    <font>
      <b/>
      <sz val="10"/>
      <color indexed="8"/>
      <name val="VNI-Times"/>
      <family val="0"/>
    </font>
    <font>
      <sz val="10"/>
      <color indexed="8"/>
      <name val="VNI-Times"/>
      <family val="0"/>
    </font>
    <font>
      <sz val="10"/>
      <color indexed="8"/>
      <name val="Arial"/>
      <family val="2"/>
    </font>
    <font>
      <b/>
      <i/>
      <sz val="10"/>
      <name val="VNI-Times"/>
      <family val="0"/>
    </font>
    <font>
      <b/>
      <sz val="11"/>
      <name val="Times New Roman"/>
      <family val="2"/>
    </font>
    <font>
      <b/>
      <i/>
      <sz val="8"/>
      <name val="VNI-Time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2"/>
      <color indexed="10"/>
      <name val="Times New Roman"/>
      <family val="1"/>
    </font>
    <font>
      <b/>
      <sz val="12"/>
      <color indexed="10"/>
      <name val="Times New Roman"/>
      <family val="1"/>
    </font>
    <font>
      <sz val="10"/>
      <color indexed="10"/>
      <name val="Times New Roman"/>
      <family val="1"/>
    </font>
    <font>
      <b/>
      <sz val="10"/>
      <color indexed="60"/>
      <name val="VNI-Times"/>
      <family val="0"/>
    </font>
    <font>
      <b/>
      <sz val="10"/>
      <color indexed="60"/>
      <name val="Arial"/>
      <family val="2"/>
    </font>
    <font>
      <b/>
      <i/>
      <sz val="10"/>
      <color indexed="60"/>
      <name val="VNI-Times"/>
      <family val="0"/>
    </font>
    <font>
      <b/>
      <sz val="10"/>
      <color indexed="18"/>
      <name val="VNI-Times"/>
      <family val="0"/>
    </font>
    <font>
      <sz val="10"/>
      <color indexed="18"/>
      <name val="Arial"/>
      <family val="2"/>
    </font>
    <font>
      <b/>
      <sz val="10"/>
      <color indexed="20"/>
      <name val="VNI-Times"/>
      <family val="0"/>
    </font>
    <font>
      <sz val="10"/>
      <color indexed="20"/>
      <name val="Arial"/>
      <family val="2"/>
    </font>
    <font>
      <sz val="10"/>
      <color indexed="60"/>
      <name val="Arial"/>
      <family val="2"/>
    </font>
    <font>
      <b/>
      <sz val="10"/>
      <color indexed="18"/>
      <name val="Arial"/>
      <family val="2"/>
    </font>
    <font>
      <b/>
      <i/>
      <u val="single"/>
      <sz val="10"/>
      <color indexed="60"/>
      <name val="VNI-Times"/>
      <family val="0"/>
    </font>
    <font>
      <b/>
      <sz val="11"/>
      <color indexed="8"/>
      <name val="Times New Roman"/>
      <family val="1"/>
    </font>
    <font>
      <sz val="9"/>
      <color indexed="8"/>
      <name val="Times New Roman"/>
      <family val="0"/>
    </font>
    <font>
      <b/>
      <sz val="9"/>
      <color indexed="8"/>
      <name val="Times New Roman"/>
      <family val="0"/>
    </font>
    <font>
      <sz val="14"/>
      <color indexed="8"/>
      <name val="Times New Roman"/>
      <family val="0"/>
    </font>
    <font>
      <i/>
      <sz val="9"/>
      <color indexed="8"/>
      <name val="Times New Roman"/>
      <family val="0"/>
    </font>
    <font>
      <sz val="9"/>
      <color indexed="8"/>
      <name val="Arial"/>
      <family val="0"/>
    </font>
    <font>
      <b/>
      <sz val="9"/>
      <color indexed="8"/>
      <name val="Arial"/>
      <family val="0"/>
    </font>
    <font>
      <i/>
      <sz val="9"/>
      <color indexed="8"/>
      <name val="Arial"/>
      <family val="0"/>
    </font>
    <font>
      <i/>
      <sz val="9"/>
      <color indexed="8"/>
      <name val="Arial (Vietnames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3"/>
      <color rgb="FF000000"/>
      <name val="Times New Roman"/>
      <family val="1"/>
    </font>
    <font>
      <sz val="10"/>
      <color rgb="FFFF0000"/>
      <name val="Arial"/>
      <family val="2"/>
    </font>
    <font>
      <sz val="12"/>
      <color rgb="FFFF0000"/>
      <name val="Times New Roman"/>
      <family val="1"/>
    </font>
    <font>
      <b/>
      <sz val="12"/>
      <color rgb="FFFF0000"/>
      <name val="Times New Roman"/>
      <family val="1"/>
    </font>
    <font>
      <sz val="10"/>
      <color rgb="FFFF0000"/>
      <name val="Times New Roman"/>
      <family val="1"/>
    </font>
    <font>
      <b/>
      <sz val="10"/>
      <color rgb="FFC00000"/>
      <name val="VNI-Times"/>
      <family val="0"/>
    </font>
    <font>
      <b/>
      <sz val="10"/>
      <color rgb="FFC00000"/>
      <name val="Arial"/>
      <family val="2"/>
    </font>
    <font>
      <b/>
      <i/>
      <sz val="10"/>
      <color rgb="FFC00000"/>
      <name val="VNI-Times"/>
      <family val="0"/>
    </font>
    <font>
      <b/>
      <sz val="10"/>
      <color rgb="FF000099"/>
      <name val="VNI-Times"/>
      <family val="0"/>
    </font>
    <font>
      <sz val="10"/>
      <color rgb="FF000099"/>
      <name val="Arial"/>
      <family val="2"/>
    </font>
    <font>
      <b/>
      <sz val="10"/>
      <color rgb="FF800080"/>
      <name val="Arial"/>
      <family val="2"/>
    </font>
    <font>
      <b/>
      <sz val="10"/>
      <color rgb="FF800080"/>
      <name val="VNI-Times"/>
      <family val="0"/>
    </font>
    <font>
      <sz val="10"/>
      <color rgb="FF800080"/>
      <name val="Arial"/>
      <family val="2"/>
    </font>
    <font>
      <sz val="10"/>
      <color rgb="FFC00000"/>
      <name val="Arial"/>
      <family val="2"/>
    </font>
    <font>
      <b/>
      <sz val="10"/>
      <color rgb="FF000099"/>
      <name val="Arial"/>
      <family val="2"/>
    </font>
    <font>
      <b/>
      <sz val="11"/>
      <color rgb="FF000000"/>
      <name val="Times New Roman"/>
      <family val="1"/>
    </font>
    <font>
      <b/>
      <i/>
      <u val="single"/>
      <sz val="10"/>
      <color rgb="FFC00000"/>
      <name val="VNI-Times"/>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style="thin"/>
      <bottom style="medium"/>
    </border>
    <border>
      <left style="thin"/>
      <right style="thin"/>
      <top style="hair"/>
      <bottom style="hair"/>
    </border>
    <border>
      <left/>
      <right style="medium"/>
      <top/>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medium"/>
      <right style="thin"/>
      <top style="hair"/>
      <bottom style="medium"/>
    </border>
    <border>
      <left style="thin"/>
      <right style="thin"/>
      <top style="hair"/>
      <bottom style="medium"/>
    </border>
    <border>
      <left style="medium"/>
      <right style="thin"/>
      <top/>
      <bottom style="hair"/>
    </border>
    <border>
      <left style="thin"/>
      <right style="thin"/>
      <top/>
      <bottom style="hair"/>
    </border>
    <border>
      <left style="thin"/>
      <right style="medium"/>
      <top style="hair"/>
      <bottom style="medium"/>
    </border>
    <border>
      <left style="thin"/>
      <right style="medium"/>
      <top/>
      <bottom style="hair"/>
    </border>
    <border>
      <left style="thin"/>
      <right style="medium"/>
      <top style="hair"/>
      <bottom style="hair"/>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style="medium">
        <color indexed="8"/>
      </bottom>
    </border>
    <border>
      <left style="thin"/>
      <right style="thin"/>
      <top style="thin"/>
      <bottom style="hair"/>
    </border>
    <border>
      <left style="thin"/>
      <right/>
      <top/>
      <bottom/>
    </border>
    <border>
      <left style="thin"/>
      <right/>
      <top style="thin"/>
      <bottom style="hair"/>
    </border>
    <border>
      <left style="thin"/>
      <right/>
      <top style="hair"/>
      <bottom style="hair"/>
    </border>
    <border>
      <left style="thin"/>
      <right style="thin"/>
      <top style="hair"/>
      <bottom style="thin"/>
    </border>
    <border>
      <left style="thin"/>
      <right/>
      <top style="hair"/>
      <bottom style="thin"/>
    </border>
    <border>
      <left style="thin"/>
      <right/>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right/>
      <top style="thin"/>
      <bottom style="thin"/>
    </border>
    <border>
      <left/>
      <right style="thin"/>
      <top style="thin"/>
      <bottom style="thin"/>
    </border>
    <border>
      <left style="thin"/>
      <right style="thin"/>
      <top/>
      <bottom/>
    </border>
    <border>
      <left style="thin"/>
      <right style="thin"/>
      <top style="hair"/>
      <bottom>
        <color indexed="63"/>
      </bottom>
    </border>
    <border>
      <left>
        <color indexed="63"/>
      </left>
      <right>
        <color indexed="63"/>
      </right>
      <top style="hair"/>
      <bottom style="hair"/>
    </border>
    <border>
      <left style="thin"/>
      <right style="thin"/>
      <top/>
      <bottom style="thin"/>
    </border>
    <border>
      <left style="thin"/>
      <right/>
      <top/>
      <bottom style="thin"/>
    </border>
    <border>
      <left/>
      <right style="thin"/>
      <top/>
      <bottom style="thin"/>
    </border>
    <border>
      <left>
        <color indexed="63"/>
      </left>
      <right style="medium"/>
      <top style="medium"/>
      <bottom style="medium"/>
    </border>
    <border>
      <left>
        <color indexed="63"/>
      </left>
      <right>
        <color indexed="63"/>
      </right>
      <top style="medium"/>
      <bottom style="medium"/>
    </border>
    <border>
      <left style="medium">
        <color indexed="8"/>
      </left>
      <right/>
      <top/>
      <bottom style="medium">
        <color indexed="8"/>
      </bottom>
    </border>
    <border>
      <left/>
      <right/>
      <top/>
      <bottom style="medium">
        <color indexed="8"/>
      </bottom>
    </border>
    <border>
      <left style="medium">
        <color indexed="8"/>
      </left>
      <right style="medium">
        <color indexed="8"/>
      </right>
      <top/>
      <bottom style="thin">
        <color indexed="8"/>
      </bottom>
    </border>
    <border>
      <left style="medium">
        <color indexed="8"/>
      </left>
      <right/>
      <top style="thin">
        <color indexed="8"/>
      </top>
      <bottom style="thin">
        <color indexed="8"/>
      </bottom>
    </border>
    <border>
      <left/>
      <right/>
      <top style="thin">
        <color indexed="8"/>
      </top>
      <bottom style="thin">
        <color indexed="8"/>
      </bottom>
    </border>
    <border>
      <left style="medium">
        <color indexed="8"/>
      </left>
      <right style="medium">
        <color indexed="8"/>
      </right>
      <top style="medium">
        <color indexed="8"/>
      </top>
      <bottom/>
    </border>
    <border>
      <left style="medium">
        <color indexed="8"/>
      </left>
      <right/>
      <top style="medium">
        <color indexed="8"/>
      </top>
      <bottom style="medium">
        <color indexed="8"/>
      </bottom>
    </border>
    <border>
      <left/>
      <right/>
      <top style="medium">
        <color indexed="8"/>
      </top>
      <bottom style="medium">
        <color indexed="8"/>
      </bottom>
    </border>
    <border>
      <left style="medium"/>
      <right style="thin"/>
      <top style="medium"/>
      <bottom style="thin"/>
    </border>
    <border>
      <left/>
      <right style="thin"/>
      <top style="hair"/>
      <bottom style="thin"/>
    </border>
    <border>
      <left/>
      <right style="thin"/>
      <top style="thin"/>
      <bottom style="hair"/>
    </border>
    <border>
      <left/>
      <right style="thin"/>
      <top style="hair"/>
      <bottom style="hair"/>
    </border>
    <border>
      <left style="thin"/>
      <right/>
      <top style="thin"/>
      <bottom/>
    </border>
    <border>
      <left/>
      <right style="thin"/>
      <top style="thin"/>
      <bottom/>
    </border>
    <border>
      <left/>
      <right style="thin"/>
      <top/>
      <bottom/>
    </border>
    <border>
      <left>
        <color indexed="63"/>
      </left>
      <right>
        <color indexed="63"/>
      </right>
      <top style="thin"/>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0" fontId="96" fillId="0" borderId="0" applyNumberFormat="0" applyFill="0" applyBorder="0" applyAlignment="0" applyProtection="0"/>
    <xf numFmtId="2" fontId="0" fillId="0" borderId="0" applyFont="0" applyFill="0" applyBorder="0" applyAlignment="0" applyProtection="0"/>
    <xf numFmtId="0" fontId="9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8" fillId="0" borderId="3" applyNumberFormat="0" applyFill="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4" applyNumberFormat="0" applyFill="0" applyAlignment="0" applyProtection="0"/>
    <xf numFmtId="0" fontId="10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0" fontId="102" fillId="27" borderId="6"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0" fillId="0" borderId="7" applyNumberFormat="0" applyFont="0" applyFill="0" applyAlignment="0" applyProtection="0"/>
    <xf numFmtId="0" fontId="104"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0" fontId="0" fillId="0" borderId="0" applyFont="0" applyFill="0" applyBorder="0" applyAlignment="0" applyProtection="0"/>
    <xf numFmtId="0" fontId="5" fillId="0" borderId="0">
      <alignment/>
      <protection/>
    </xf>
    <xf numFmtId="177" fontId="0" fillId="0" borderId="0" applyFont="0" applyFill="0" applyBorder="0" applyAlignment="0" applyProtection="0"/>
    <xf numFmtId="178" fontId="0"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0" fontId="7" fillId="0" borderId="0">
      <alignment/>
      <protection/>
    </xf>
    <xf numFmtId="0" fontId="0" fillId="0" borderId="0">
      <alignment/>
      <protection/>
    </xf>
  </cellStyleXfs>
  <cellXfs count="354">
    <xf numFmtId="0" fontId="0" fillId="0" borderId="0" xfId="0" applyAlignment="1">
      <alignment/>
    </xf>
    <xf numFmtId="0" fontId="8" fillId="33" borderId="0" xfId="78" applyFont="1" applyFill="1">
      <alignment/>
      <protection/>
    </xf>
    <xf numFmtId="0" fontId="0" fillId="0" borderId="0" xfId="78">
      <alignment/>
      <protection/>
    </xf>
    <xf numFmtId="0" fontId="0" fillId="33" borderId="0" xfId="78" applyFill="1">
      <alignment/>
      <protection/>
    </xf>
    <xf numFmtId="0" fontId="0" fillId="34" borderId="8" xfId="78" applyFill="1" applyBorder="1">
      <alignment/>
      <protection/>
    </xf>
    <xf numFmtId="0" fontId="9" fillId="35" borderId="9" xfId="78" applyFont="1" applyFill="1" applyBorder="1" applyAlignment="1">
      <alignment horizontal="center"/>
      <protection/>
    </xf>
    <xf numFmtId="0" fontId="10" fillId="36" borderId="10" xfId="78" applyFont="1" applyFill="1" applyBorder="1" applyAlignment="1">
      <alignment horizontal="center"/>
      <protection/>
    </xf>
    <xf numFmtId="0" fontId="9" fillId="35" borderId="10" xfId="78" applyFont="1" applyFill="1" applyBorder="1" applyAlignment="1">
      <alignment horizontal="center"/>
      <protection/>
    </xf>
    <xf numFmtId="0" fontId="9" fillId="35" borderId="11" xfId="78" applyFont="1" applyFill="1" applyBorder="1" applyAlignment="1">
      <alignment horizontal="center"/>
      <protection/>
    </xf>
    <xf numFmtId="0" fontId="0" fillId="34" borderId="12" xfId="78" applyFill="1" applyBorder="1">
      <alignment/>
      <protection/>
    </xf>
    <xf numFmtId="0" fontId="0" fillId="34" borderId="13" xfId="78" applyFill="1" applyBorder="1">
      <alignment/>
      <protection/>
    </xf>
    <xf numFmtId="0" fontId="0" fillId="0" borderId="0" xfId="0" applyAlignment="1" applyProtection="1">
      <alignment/>
      <protection locked="0"/>
    </xf>
    <xf numFmtId="0" fontId="0" fillId="0" borderId="0" xfId="0" applyAlignment="1" applyProtection="1">
      <alignment/>
      <protection hidden="1" locked="0"/>
    </xf>
    <xf numFmtId="0" fontId="0" fillId="0" borderId="0" xfId="0" applyAlignment="1" applyProtection="1">
      <alignment/>
      <protection hidden="1"/>
    </xf>
    <xf numFmtId="0" fontId="13" fillId="0" borderId="0" xfId="0" applyFont="1" applyAlignment="1">
      <alignment horizontal="centerContinuous"/>
    </xf>
    <xf numFmtId="0" fontId="0" fillId="0" borderId="0" xfId="0" applyAlignment="1">
      <alignment horizontal="centerContinuous"/>
    </xf>
    <xf numFmtId="0" fontId="14" fillId="0" borderId="0" xfId="0" applyFont="1" applyAlignment="1">
      <alignment horizontal="centerContinuous"/>
    </xf>
    <xf numFmtId="0" fontId="15" fillId="0" borderId="0" xfId="0" applyFont="1" applyAlignment="1" quotePrefix="1">
      <alignment horizontal="centerContinuous"/>
    </xf>
    <xf numFmtId="0" fontId="16" fillId="0" borderId="0" xfId="0" applyFont="1" applyAlignment="1">
      <alignment horizontal="centerContinuous"/>
    </xf>
    <xf numFmtId="0" fontId="18" fillId="0" borderId="0" xfId="0" applyFont="1" applyAlignment="1">
      <alignment horizontal="center"/>
    </xf>
    <xf numFmtId="0" fontId="18" fillId="0" borderId="0" xfId="0" applyFont="1" applyAlignment="1">
      <alignment/>
    </xf>
    <xf numFmtId="0" fontId="17" fillId="0" borderId="0" xfId="0" applyFont="1" applyBorder="1" applyAlignment="1">
      <alignment wrapText="1"/>
    </xf>
    <xf numFmtId="0" fontId="17" fillId="0" borderId="0" xfId="0" applyFont="1" applyBorder="1" applyAlignment="1">
      <alignment horizontal="center" wrapText="1"/>
    </xf>
    <xf numFmtId="0" fontId="17" fillId="0" borderId="0" xfId="0" applyFont="1" applyAlignment="1">
      <alignment/>
    </xf>
    <xf numFmtId="0" fontId="20" fillId="0" borderId="0" xfId="0" applyFont="1" applyFill="1" applyBorder="1" applyAlignment="1">
      <alignment horizontal="center" vertical="center"/>
    </xf>
    <xf numFmtId="0" fontId="11" fillId="0" borderId="0" xfId="0" applyFont="1" applyFill="1" applyBorder="1" applyAlignment="1">
      <alignment horizontal="centerContinuous"/>
    </xf>
    <xf numFmtId="0" fontId="19" fillId="0" borderId="0" xfId="0" applyFont="1" applyAlignment="1">
      <alignment/>
    </xf>
    <xf numFmtId="0" fontId="3" fillId="0" borderId="0" xfId="0" applyFont="1" applyFill="1" applyBorder="1" applyAlignment="1">
      <alignment horizontal="centerContinuous"/>
    </xf>
    <xf numFmtId="0" fontId="19" fillId="0" borderId="0" xfId="0" applyFont="1" applyAlignment="1">
      <alignment horizontal="centerContinuous"/>
    </xf>
    <xf numFmtId="0" fontId="22" fillId="0" borderId="0" xfId="0" applyFont="1" applyBorder="1" applyAlignment="1">
      <alignment/>
    </xf>
    <xf numFmtId="0" fontId="19" fillId="0" borderId="0" xfId="0" applyFont="1" applyBorder="1" applyAlignment="1">
      <alignment/>
    </xf>
    <xf numFmtId="173" fontId="22" fillId="0" borderId="0" xfId="42" applyNumberFormat="1" applyFont="1" applyBorder="1" applyAlignment="1" quotePrefix="1">
      <alignment horizontal="center"/>
    </xf>
    <xf numFmtId="0" fontId="17" fillId="0" borderId="14" xfId="0" applyFont="1" applyBorder="1" applyAlignment="1">
      <alignment horizontal="center"/>
    </xf>
    <xf numFmtId="0" fontId="17" fillId="0" borderId="14" xfId="0" applyFont="1" applyBorder="1" applyAlignment="1">
      <alignment/>
    </xf>
    <xf numFmtId="0" fontId="0" fillId="0" borderId="0" xfId="0" applyAlignment="1">
      <alignment/>
    </xf>
    <xf numFmtId="0" fontId="18" fillId="0" borderId="0" xfId="0" applyFont="1" applyAlignment="1">
      <alignment horizontal="left"/>
    </xf>
    <xf numFmtId="0" fontId="105" fillId="0" borderId="0" xfId="0" applyFont="1" applyAlignment="1">
      <alignment horizontal="left"/>
    </xf>
    <xf numFmtId="0" fontId="18" fillId="0" borderId="15" xfId="0" applyFont="1" applyBorder="1" applyAlignment="1">
      <alignment horizontal="left"/>
    </xf>
    <xf numFmtId="0" fontId="105" fillId="0" borderId="15" xfId="0" applyFont="1" applyBorder="1" applyAlignment="1">
      <alignment horizontal="left"/>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wrapText="1"/>
    </xf>
    <xf numFmtId="0" fontId="18" fillId="0" borderId="19" xfId="0" applyFont="1" applyBorder="1" applyAlignment="1">
      <alignment horizontal="center"/>
    </xf>
    <xf numFmtId="0" fontId="18" fillId="0" borderId="14" xfId="0" applyFont="1" applyBorder="1" applyAlignment="1">
      <alignment/>
    </xf>
    <xf numFmtId="0" fontId="18" fillId="0" borderId="14" xfId="0" applyFont="1" applyBorder="1" applyAlignment="1">
      <alignment horizontal="center" wrapText="1"/>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xf>
    <xf numFmtId="0" fontId="18" fillId="0" borderId="21" xfId="0" applyFont="1" applyBorder="1" applyAlignment="1">
      <alignment horizontal="center" wrapText="1"/>
    </xf>
    <xf numFmtId="0" fontId="17"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xf>
    <xf numFmtId="0" fontId="18" fillId="0" borderId="23" xfId="0" applyFont="1" applyBorder="1" applyAlignment="1">
      <alignment horizontal="center" wrapText="1"/>
    </xf>
    <xf numFmtId="0" fontId="17" fillId="0" borderId="23" xfId="0" applyFont="1" applyBorder="1" applyAlignment="1">
      <alignment horizontal="center"/>
    </xf>
    <xf numFmtId="0" fontId="18" fillId="0" borderId="20" xfId="0" applyFont="1" applyBorder="1" applyAlignment="1">
      <alignment/>
    </xf>
    <xf numFmtId="0" fontId="18" fillId="0" borderId="21" xfId="0" applyFont="1" applyBorder="1" applyAlignment="1">
      <alignment/>
    </xf>
    <xf numFmtId="0" fontId="18" fillId="0" borderId="24" xfId="0" applyFont="1" applyBorder="1" applyAlignment="1">
      <alignment horizontal="center" wrapText="1"/>
    </xf>
    <xf numFmtId="0" fontId="13"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Continuous"/>
    </xf>
    <xf numFmtId="0" fontId="106" fillId="0" borderId="0" xfId="0" applyFont="1" applyAlignment="1">
      <alignment/>
    </xf>
    <xf numFmtId="179" fontId="18" fillId="0" borderId="25" xfId="42" applyNumberFormat="1" applyFont="1" applyBorder="1" applyAlignment="1">
      <alignment horizontal="center" wrapText="1"/>
    </xf>
    <xf numFmtId="179" fontId="17" fillId="0" borderId="26" xfId="42" applyNumberFormat="1" applyFont="1" applyBorder="1" applyAlignment="1">
      <alignment horizontal="center" wrapText="1"/>
    </xf>
    <xf numFmtId="179" fontId="17" fillId="0" borderId="24" xfId="42" applyNumberFormat="1" applyFont="1" applyBorder="1" applyAlignment="1">
      <alignment horizontal="center" wrapText="1"/>
    </xf>
    <xf numFmtId="0" fontId="18" fillId="0" borderId="0" xfId="0" applyFont="1" applyAlignment="1">
      <alignment horizontal="centerContinuous"/>
    </xf>
    <xf numFmtId="0" fontId="14" fillId="0" borderId="27" xfId="0" applyFont="1" applyBorder="1" applyAlignment="1">
      <alignment horizontal="center" vertical="top" wrapText="1"/>
    </xf>
    <xf numFmtId="0" fontId="12" fillId="0" borderId="12" xfId="0" applyFont="1" applyBorder="1" applyAlignment="1">
      <alignment horizontal="center" vertical="center" wrapText="1"/>
    </xf>
    <xf numFmtId="0" fontId="22" fillId="0" borderId="27" xfId="0" applyFont="1" applyBorder="1" applyAlignment="1">
      <alignment/>
    </xf>
    <xf numFmtId="0" fontId="3" fillId="0" borderId="27" xfId="0" applyFont="1" applyBorder="1" applyAlignment="1">
      <alignment horizontal="center" vertical="center"/>
    </xf>
    <xf numFmtId="0" fontId="19" fillId="0" borderId="27" xfId="0" applyFont="1" applyBorder="1" applyAlignment="1">
      <alignment horizontal="center" vertical="center"/>
    </xf>
    <xf numFmtId="0" fontId="19" fillId="0" borderId="27" xfId="0" applyFont="1" applyBorder="1" applyAlignment="1">
      <alignment horizontal="center"/>
    </xf>
    <xf numFmtId="3" fontId="3" fillId="0" borderId="27" xfId="42" applyNumberFormat="1" applyFont="1" applyBorder="1" applyAlignment="1">
      <alignment horizontal="right" vertical="center"/>
    </xf>
    <xf numFmtId="3" fontId="20" fillId="0" borderId="0" xfId="0" applyNumberFormat="1" applyFont="1" applyFill="1" applyBorder="1" applyAlignment="1" quotePrefix="1">
      <alignment vertical="center"/>
    </xf>
    <xf numFmtId="0" fontId="107" fillId="0" borderId="0" xfId="0" applyFont="1" applyAlignment="1">
      <alignment/>
    </xf>
    <xf numFmtId="0" fontId="13" fillId="0" borderId="27" xfId="0" applyFont="1" applyBorder="1" applyAlignment="1">
      <alignment horizontal="center" vertical="center" wrapText="1"/>
    </xf>
    <xf numFmtId="0" fontId="0" fillId="37" borderId="0" xfId="0" applyFill="1" applyAlignment="1" applyProtection="1">
      <alignment horizontal="left" vertical="center"/>
      <protection/>
    </xf>
    <xf numFmtId="0" fontId="28" fillId="37" borderId="0" xfId="0" applyFont="1" applyFill="1" applyAlignment="1" applyProtection="1">
      <alignment horizontal="left" vertical="center"/>
      <protection/>
    </xf>
    <xf numFmtId="0" fontId="29" fillId="37" borderId="0" xfId="0" applyFont="1" applyFill="1" applyAlignment="1" applyProtection="1">
      <alignment horizontal="center" vertical="center"/>
      <protection/>
    </xf>
    <xf numFmtId="187" fontId="28" fillId="37" borderId="0" xfId="0" applyNumberFormat="1" applyFont="1" applyFill="1" applyAlignment="1" applyProtection="1">
      <alignment horizontal="left" vertical="center"/>
      <protection/>
    </xf>
    <xf numFmtId="0" fontId="31" fillId="38" borderId="28" xfId="0" applyFont="1" applyFill="1" applyBorder="1" applyAlignment="1" applyProtection="1">
      <alignment horizontal="center" vertical="center" wrapText="1"/>
      <protection/>
    </xf>
    <xf numFmtId="0" fontId="31" fillId="0" borderId="29" xfId="0" applyFont="1" applyBorder="1" applyAlignment="1" applyProtection="1">
      <alignment horizontal="center" vertical="center" wrapText="1"/>
      <protection/>
    </xf>
    <xf numFmtId="0" fontId="31" fillId="0" borderId="28" xfId="0" applyFont="1" applyBorder="1" applyAlignment="1" applyProtection="1">
      <alignment horizontal="center" vertical="center"/>
      <protection/>
    </xf>
    <xf numFmtId="0" fontId="31" fillId="37" borderId="29" xfId="0" applyFont="1" applyFill="1" applyBorder="1" applyAlignment="1" applyProtection="1">
      <alignment horizontal="center" vertical="center" wrapText="1"/>
      <protection/>
    </xf>
    <xf numFmtId="0" fontId="32" fillId="0" borderId="28" xfId="0" applyFont="1" applyBorder="1" applyAlignment="1" applyProtection="1">
      <alignment horizontal="center" vertical="center"/>
      <protection/>
    </xf>
    <xf numFmtId="0" fontId="32" fillId="0" borderId="28" xfId="0" applyFont="1" applyBorder="1" applyAlignment="1" applyProtection="1">
      <alignment horizontal="center" vertical="center" wrapText="1"/>
      <protection/>
    </xf>
    <xf numFmtId="0" fontId="33" fillId="37" borderId="0" xfId="0" applyFont="1" applyFill="1" applyAlignment="1" applyProtection="1">
      <alignment horizontal="left" vertical="center"/>
      <protection/>
    </xf>
    <xf numFmtId="0" fontId="31" fillId="0" borderId="30" xfId="0" applyFont="1" applyBorder="1" applyAlignment="1" applyProtection="1">
      <alignment horizontal="center" vertical="center" wrapText="1"/>
      <protection/>
    </xf>
    <xf numFmtId="0" fontId="35" fillId="0" borderId="0" xfId="59" applyFont="1">
      <alignment/>
      <protection/>
    </xf>
    <xf numFmtId="0" fontId="34" fillId="0" borderId="0" xfId="59" applyFont="1">
      <alignment/>
      <protection/>
    </xf>
    <xf numFmtId="0" fontId="34" fillId="0" borderId="0" xfId="59" applyFont="1" applyAlignment="1">
      <alignment horizontal="centerContinuous"/>
      <protection/>
    </xf>
    <xf numFmtId="0" fontId="16" fillId="0" borderId="0" xfId="59" applyFont="1" applyAlignment="1">
      <alignment horizontal="right"/>
      <protection/>
    </xf>
    <xf numFmtId="0" fontId="0" fillId="0" borderId="0" xfId="59">
      <alignment/>
      <protection/>
    </xf>
    <xf numFmtId="0" fontId="13" fillId="0" borderId="31" xfId="59" applyFont="1" applyBorder="1" applyAlignment="1">
      <alignment horizontal="center" vertical="center" wrapText="1"/>
      <protection/>
    </xf>
    <xf numFmtId="0" fontId="34" fillId="0" borderId="32" xfId="59" applyFont="1" applyBorder="1">
      <alignment/>
      <protection/>
    </xf>
    <xf numFmtId="0" fontId="13" fillId="0" borderId="14" xfId="59" applyFont="1" applyBorder="1" applyAlignment="1">
      <alignment horizontal="center" vertical="center" wrapText="1"/>
      <protection/>
    </xf>
    <xf numFmtId="0" fontId="35" fillId="0" borderId="32" xfId="59" applyFont="1" applyBorder="1">
      <alignment/>
      <protection/>
    </xf>
    <xf numFmtId="0" fontId="35" fillId="0" borderId="31" xfId="59" applyFont="1" applyBorder="1" applyAlignment="1">
      <alignment horizontal="center"/>
      <protection/>
    </xf>
    <xf numFmtId="0" fontId="36" fillId="0" borderId="31" xfId="59" applyFont="1" applyBorder="1">
      <alignment/>
      <protection/>
    </xf>
    <xf numFmtId="0" fontId="37" fillId="0" borderId="31" xfId="59" applyFont="1" applyBorder="1" applyAlignment="1">
      <alignment horizontal="center"/>
      <protection/>
    </xf>
    <xf numFmtId="3" fontId="35" fillId="0" borderId="31" xfId="59" applyNumberFormat="1" applyFont="1" applyBorder="1">
      <alignment/>
      <protection/>
    </xf>
    <xf numFmtId="3" fontId="35" fillId="0" borderId="33" xfId="42" applyNumberFormat="1" applyFont="1" applyBorder="1" applyAlignment="1" quotePrefix="1">
      <alignment horizontal="right"/>
    </xf>
    <xf numFmtId="0" fontId="37" fillId="0" borderId="32" xfId="59" applyFont="1" applyBorder="1" applyAlignment="1">
      <alignment horizontal="center"/>
      <protection/>
    </xf>
    <xf numFmtId="3" fontId="35" fillId="0" borderId="0" xfId="59" applyNumberFormat="1" applyFont="1">
      <alignment/>
      <protection/>
    </xf>
    <xf numFmtId="0" fontId="35" fillId="0" borderId="14" xfId="59" applyFont="1" applyBorder="1" applyAlignment="1">
      <alignment horizontal="center"/>
      <protection/>
    </xf>
    <xf numFmtId="0" fontId="36" fillId="0" borderId="14" xfId="59" applyFont="1" applyBorder="1">
      <alignment/>
      <protection/>
    </xf>
    <xf numFmtId="0" fontId="37" fillId="0" borderId="14" xfId="59" applyFont="1" applyBorder="1" applyAlignment="1">
      <alignment horizontal="center"/>
      <protection/>
    </xf>
    <xf numFmtId="3" fontId="35" fillId="0" borderId="14" xfId="59" applyNumberFormat="1" applyFont="1" applyBorder="1">
      <alignment/>
      <protection/>
    </xf>
    <xf numFmtId="3" fontId="35" fillId="0" borderId="34" xfId="42" applyNumberFormat="1" applyFont="1" applyBorder="1" applyAlignment="1" quotePrefix="1">
      <alignment horizontal="right"/>
    </xf>
    <xf numFmtId="0" fontId="35" fillId="0" borderId="14" xfId="59" applyFont="1" applyBorder="1">
      <alignment/>
      <protection/>
    </xf>
    <xf numFmtId="0" fontId="38" fillId="0" borderId="14" xfId="59" applyFont="1" applyBorder="1" applyAlignment="1">
      <alignment horizontal="center"/>
      <protection/>
    </xf>
    <xf numFmtId="0" fontId="38" fillId="0" borderId="32" xfId="59" applyFont="1" applyBorder="1" applyAlignment="1">
      <alignment horizontal="center"/>
      <protection/>
    </xf>
    <xf numFmtId="0" fontId="35" fillId="0" borderId="35" xfId="59" applyFont="1" applyBorder="1" applyAlignment="1">
      <alignment horizontal="center"/>
      <protection/>
    </xf>
    <xf numFmtId="0" fontId="36" fillId="0" borderId="35" xfId="59" applyFont="1" applyBorder="1">
      <alignment/>
      <protection/>
    </xf>
    <xf numFmtId="0" fontId="35" fillId="0" borderId="35" xfId="59" applyFont="1" applyBorder="1">
      <alignment/>
      <protection/>
    </xf>
    <xf numFmtId="0" fontId="38" fillId="0" borderId="35" xfId="59" applyFont="1" applyBorder="1" applyAlignment="1">
      <alignment horizontal="center"/>
      <protection/>
    </xf>
    <xf numFmtId="3" fontId="35" fillId="0" borderId="35" xfId="59" applyNumberFormat="1" applyFont="1" applyBorder="1">
      <alignment/>
      <protection/>
    </xf>
    <xf numFmtId="3" fontId="35" fillId="0" borderId="36" xfId="42" applyNumberFormat="1" applyFont="1" applyBorder="1" applyAlignment="1" quotePrefix="1">
      <alignment horizontal="right"/>
    </xf>
    <xf numFmtId="0" fontId="34" fillId="0" borderId="27" xfId="59" applyFont="1" applyBorder="1">
      <alignment/>
      <protection/>
    </xf>
    <xf numFmtId="0" fontId="39" fillId="0" borderId="27" xfId="59" applyFont="1" applyBorder="1" applyAlignment="1">
      <alignment horizontal="center"/>
      <protection/>
    </xf>
    <xf numFmtId="3" fontId="34" fillId="0" borderId="27" xfId="59" applyNumberFormat="1" applyFont="1" applyBorder="1">
      <alignment/>
      <protection/>
    </xf>
    <xf numFmtId="3" fontId="34" fillId="0" borderId="37" xfId="59" applyNumberFormat="1" applyFont="1" applyFill="1" applyBorder="1">
      <alignment/>
      <protection/>
    </xf>
    <xf numFmtId="3" fontId="34" fillId="0" borderId="32" xfId="59" applyNumberFormat="1" applyFont="1" applyBorder="1">
      <alignment/>
      <protection/>
    </xf>
    <xf numFmtId="179" fontId="35" fillId="0" borderId="0" xfId="42" applyNumberFormat="1" applyFont="1" applyAlignment="1">
      <alignment/>
    </xf>
    <xf numFmtId="179" fontId="35" fillId="0" borderId="0" xfId="42" applyNumberFormat="1" applyFont="1" applyFill="1" applyAlignment="1">
      <alignment/>
    </xf>
    <xf numFmtId="179" fontId="35" fillId="0" borderId="0" xfId="59" applyNumberFormat="1" applyFont="1">
      <alignment/>
      <protection/>
    </xf>
    <xf numFmtId="179" fontId="35" fillId="0" borderId="0" xfId="59" applyNumberFormat="1" applyFont="1" applyFill="1">
      <alignment/>
      <protection/>
    </xf>
    <xf numFmtId="3" fontId="41" fillId="0" borderId="0" xfId="59" applyNumberFormat="1" applyFont="1" applyAlignment="1">
      <alignment/>
      <protection/>
    </xf>
    <xf numFmtId="0" fontId="35" fillId="0" borderId="0" xfId="59" applyFont="1" applyFill="1">
      <alignment/>
      <protection/>
    </xf>
    <xf numFmtId="0" fontId="13" fillId="0" borderId="0" xfId="0" applyFont="1" applyAlignment="1">
      <alignment horizontal="left" vertical="center"/>
    </xf>
    <xf numFmtId="0" fontId="0" fillId="0" borderId="0" xfId="0" applyAlignment="1">
      <alignment horizontal="left"/>
    </xf>
    <xf numFmtId="0" fontId="14"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vertical="center"/>
    </xf>
    <xf numFmtId="0" fontId="105" fillId="0" borderId="0" xfId="0" applyFont="1" applyAlignment="1">
      <alignment vertical="center"/>
    </xf>
    <xf numFmtId="0" fontId="42" fillId="0" borderId="0" xfId="0" applyFont="1" applyAlignment="1">
      <alignment horizontal="right" vertical="center"/>
    </xf>
    <xf numFmtId="0" fontId="17" fillId="0" borderId="0" xfId="0" applyFont="1" applyAlignment="1">
      <alignment horizontal="justify" vertical="center"/>
    </xf>
    <xf numFmtId="179" fontId="0" fillId="0" borderId="0" xfId="42" applyNumberFormat="1" applyFont="1" applyAlignment="1">
      <alignment/>
    </xf>
    <xf numFmtId="179" fontId="0" fillId="0" borderId="0" xfId="42" applyNumberFormat="1" applyFont="1" applyAlignment="1">
      <alignment horizontal="left"/>
    </xf>
    <xf numFmtId="179" fontId="13" fillId="0" borderId="38" xfId="42" applyNumberFormat="1" applyFont="1" applyBorder="1" applyAlignment="1">
      <alignment horizontal="center" vertical="center" wrapText="1"/>
    </xf>
    <xf numFmtId="179" fontId="13" fillId="0" borderId="39" xfId="42" applyNumberFormat="1" applyFont="1" applyBorder="1" applyAlignment="1">
      <alignment horizontal="center" vertical="center" wrapText="1"/>
    </xf>
    <xf numFmtId="0" fontId="13" fillId="0" borderId="40" xfId="0" applyFont="1" applyBorder="1" applyAlignment="1">
      <alignment vertical="center" wrapText="1"/>
    </xf>
    <xf numFmtId="0" fontId="13" fillId="0" borderId="40" xfId="0" applyFont="1" applyBorder="1" applyAlignment="1">
      <alignment horizontal="center" vertical="center" wrapText="1"/>
    </xf>
    <xf numFmtId="0" fontId="15" fillId="0" borderId="40" xfId="0" applyFont="1" applyBorder="1" applyAlignment="1">
      <alignment horizontal="center" vertical="center"/>
    </xf>
    <xf numFmtId="0" fontId="13" fillId="0" borderId="41" xfId="0" applyFont="1" applyBorder="1" applyAlignment="1">
      <alignment horizontal="center" vertical="center"/>
    </xf>
    <xf numFmtId="0" fontId="15" fillId="0" borderId="27" xfId="0" applyFont="1" applyBorder="1" applyAlignment="1">
      <alignment vertical="center" wrapText="1"/>
    </xf>
    <xf numFmtId="0" fontId="15" fillId="0" borderId="27" xfId="0" applyFont="1" applyBorder="1" applyAlignment="1">
      <alignment horizontal="center" vertical="center"/>
    </xf>
    <xf numFmtId="179" fontId="15" fillId="0" borderId="42" xfId="42" applyNumberFormat="1" applyFont="1" applyBorder="1" applyAlignment="1">
      <alignment horizontal="center" vertical="center" wrapText="1"/>
    </xf>
    <xf numFmtId="0" fontId="13" fillId="0" borderId="27" xfId="0" applyFont="1" applyBorder="1" applyAlignment="1">
      <alignment vertical="center" wrapText="1"/>
    </xf>
    <xf numFmtId="0" fontId="15" fillId="0" borderId="41" xfId="0" applyFont="1" applyBorder="1" applyAlignment="1">
      <alignment horizontal="center" vertical="center"/>
    </xf>
    <xf numFmtId="0" fontId="13" fillId="0" borderId="43" xfId="0" applyFont="1" applyBorder="1" applyAlignment="1">
      <alignment horizontal="center" vertical="center"/>
    </xf>
    <xf numFmtId="0" fontId="15" fillId="0" borderId="13" xfId="0" applyFont="1" applyBorder="1" applyAlignment="1">
      <alignment vertical="center" wrapText="1"/>
    </xf>
    <xf numFmtId="0" fontId="13" fillId="0" borderId="13" xfId="0" applyFont="1" applyBorder="1" applyAlignment="1">
      <alignment horizontal="center" vertical="center" wrapText="1"/>
    </xf>
    <xf numFmtId="0" fontId="15" fillId="0" borderId="13" xfId="0" applyFont="1" applyBorder="1" applyAlignment="1">
      <alignment horizontal="center" vertical="center"/>
    </xf>
    <xf numFmtId="179" fontId="15" fillId="0" borderId="44" xfId="42" applyNumberFormat="1" applyFont="1" applyBorder="1" applyAlignment="1">
      <alignment horizontal="center" vertical="center" wrapText="1"/>
    </xf>
    <xf numFmtId="179" fontId="108" fillId="0" borderId="45" xfId="42" applyNumberFormat="1" applyFont="1" applyBorder="1" applyAlignment="1">
      <alignment horizontal="center" vertical="center" wrapText="1"/>
    </xf>
    <xf numFmtId="179" fontId="108" fillId="0" borderId="42" xfId="42" applyNumberFormat="1" applyFont="1" applyBorder="1" applyAlignment="1">
      <alignment horizontal="center" vertical="center" wrapText="1"/>
    </xf>
    <xf numFmtId="3" fontId="0" fillId="0" borderId="0" xfId="0" applyNumberFormat="1" applyAlignment="1">
      <alignment/>
    </xf>
    <xf numFmtId="0" fontId="44" fillId="0" borderId="0" xfId="0" applyFont="1" applyFill="1" applyBorder="1" applyAlignment="1">
      <alignment horizontal="centerContinuous"/>
    </xf>
    <xf numFmtId="0" fontId="45" fillId="0" borderId="0" xfId="0" applyFont="1" applyFill="1" applyBorder="1" applyAlignment="1">
      <alignment horizontal="centerContinuous"/>
    </xf>
    <xf numFmtId="179" fontId="45" fillId="0" borderId="0" xfId="42" applyNumberFormat="1" applyFont="1" applyFill="1" applyBorder="1" applyAlignment="1">
      <alignment horizontal="centerContinuous"/>
    </xf>
    <xf numFmtId="3" fontId="46" fillId="0" borderId="0" xfId="0" applyNumberFormat="1" applyFont="1" applyFill="1" applyBorder="1" applyAlignment="1">
      <alignment horizontal="centerContinuous"/>
    </xf>
    <xf numFmtId="0" fontId="46" fillId="0" borderId="0" xfId="0" applyFont="1" applyFill="1" applyBorder="1" applyAlignment="1">
      <alignment/>
    </xf>
    <xf numFmtId="179" fontId="44" fillId="0" borderId="37" xfId="42" applyNumberFormat="1" applyFont="1" applyFill="1" applyBorder="1" applyAlignment="1">
      <alignment horizontal="centerContinuous"/>
    </xf>
    <xf numFmtId="179" fontId="44" fillId="0" borderId="46" xfId="42" applyNumberFormat="1" applyFont="1" applyFill="1" applyBorder="1" applyAlignment="1">
      <alignment horizontal="centerContinuous"/>
    </xf>
    <xf numFmtId="179" fontId="44" fillId="0" borderId="47" xfId="42" applyNumberFormat="1" applyFont="1" applyFill="1" applyBorder="1" applyAlignment="1">
      <alignment horizontal="centerContinuous"/>
    </xf>
    <xf numFmtId="0" fontId="48" fillId="0" borderId="46" xfId="0" applyFont="1" applyFill="1" applyBorder="1" applyAlignment="1">
      <alignment horizontal="centerContinuous"/>
    </xf>
    <xf numFmtId="0" fontId="48" fillId="0" borderId="47" xfId="0" applyFont="1" applyFill="1" applyBorder="1" applyAlignment="1">
      <alignment horizontal="centerContinuous"/>
    </xf>
    <xf numFmtId="0" fontId="45" fillId="0" borderId="0" xfId="0" applyFont="1" applyFill="1" applyBorder="1" applyAlignment="1">
      <alignment horizontal="center" vertical="center"/>
    </xf>
    <xf numFmtId="49" fontId="49" fillId="0" borderId="12" xfId="0" applyNumberFormat="1" applyFont="1" applyFill="1" applyBorder="1" applyAlignment="1">
      <alignment horizontal="center" vertical="center" wrapText="1"/>
    </xf>
    <xf numFmtId="49" fontId="49" fillId="0" borderId="47" xfId="0" applyNumberFormat="1" applyFont="1" applyFill="1" applyBorder="1" applyAlignment="1">
      <alignment horizontal="center" vertical="center" wrapText="1"/>
    </xf>
    <xf numFmtId="179" fontId="45" fillId="0" borderId="27" xfId="42" applyNumberFormat="1" applyFont="1" applyFill="1" applyBorder="1" applyAlignment="1">
      <alignment horizontal="center" vertical="center" wrapText="1"/>
    </xf>
    <xf numFmtId="179" fontId="45" fillId="0" borderId="27" xfId="42" applyNumberFormat="1" applyFont="1" applyFill="1" applyBorder="1" applyAlignment="1" quotePrefix="1">
      <alignment horizontal="center" vertical="center" wrapText="1"/>
    </xf>
    <xf numFmtId="0" fontId="52" fillId="0" borderId="0" xfId="0" applyFont="1" applyFill="1" applyBorder="1" applyAlignment="1">
      <alignment/>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179" fontId="52" fillId="0" borderId="0" xfId="42" applyNumberFormat="1" applyFont="1" applyFill="1" applyBorder="1" applyAlignment="1">
      <alignment vertical="center"/>
    </xf>
    <xf numFmtId="3" fontId="52" fillId="0" borderId="0" xfId="0" applyNumberFormat="1" applyFont="1" applyFill="1" applyBorder="1" applyAlignment="1">
      <alignment vertical="center"/>
    </xf>
    <xf numFmtId="0" fontId="46" fillId="0" borderId="0" xfId="0" applyFont="1" applyFill="1" applyBorder="1" applyAlignment="1">
      <alignment/>
    </xf>
    <xf numFmtId="179" fontId="46" fillId="0" borderId="0" xfId="42" applyNumberFormat="1" applyFont="1" applyFill="1" applyBorder="1" applyAlignment="1">
      <alignment/>
    </xf>
    <xf numFmtId="179" fontId="46" fillId="0" borderId="0" xfId="42" applyNumberFormat="1" applyFont="1" applyFill="1" applyBorder="1" applyAlignment="1">
      <alignment/>
    </xf>
    <xf numFmtId="3" fontId="46" fillId="0" borderId="0" xfId="0" applyNumberFormat="1" applyFont="1" applyFill="1" applyBorder="1" applyAlignment="1">
      <alignment/>
    </xf>
    <xf numFmtId="3" fontId="51" fillId="0" borderId="37" xfId="0" applyNumberFormat="1" applyFont="1" applyFill="1" applyBorder="1" applyAlignment="1">
      <alignment horizontal="center"/>
    </xf>
    <xf numFmtId="3" fontId="46" fillId="0" borderId="47" xfId="0" applyNumberFormat="1" applyFont="1" applyFill="1" applyBorder="1" applyAlignment="1">
      <alignment/>
    </xf>
    <xf numFmtId="3" fontId="109" fillId="0" borderId="27" xfId="0" applyNumberFormat="1" applyFont="1" applyBorder="1" applyAlignment="1">
      <alignment/>
    </xf>
    <xf numFmtId="3" fontId="46" fillId="0" borderId="27" xfId="42" applyNumberFormat="1" applyFont="1" applyFill="1" applyBorder="1" applyAlignment="1">
      <alignment/>
    </xf>
    <xf numFmtId="179" fontId="46" fillId="0" borderId="27" xfId="42" applyNumberFormat="1" applyFont="1" applyFill="1" applyBorder="1" applyAlignment="1">
      <alignment/>
    </xf>
    <xf numFmtId="3" fontId="46" fillId="0" borderId="27" xfId="0" applyNumberFormat="1" applyFont="1" applyFill="1" applyBorder="1" applyAlignment="1">
      <alignment/>
    </xf>
    <xf numFmtId="3" fontId="46" fillId="0" borderId="37" xfId="0" applyNumberFormat="1" applyFont="1" applyFill="1" applyBorder="1" applyAlignment="1">
      <alignment horizontal="center"/>
    </xf>
    <xf numFmtId="1" fontId="50" fillId="0" borderId="31" xfId="0" applyNumberFormat="1" applyFont="1" applyFill="1" applyBorder="1" applyAlignment="1" quotePrefix="1">
      <alignment horizontal="centerContinuous"/>
    </xf>
    <xf numFmtId="38" fontId="0" fillId="0" borderId="14" xfId="42" applyNumberFormat="1" applyFont="1" applyFill="1" applyBorder="1" applyAlignment="1">
      <alignment/>
    </xf>
    <xf numFmtId="0" fontId="109" fillId="0" borderId="31" xfId="0" applyFont="1" applyBorder="1" applyAlignment="1">
      <alignment/>
    </xf>
    <xf numFmtId="0" fontId="109" fillId="0" borderId="14" xfId="0" applyFont="1" applyBorder="1" applyAlignment="1">
      <alignment/>
    </xf>
    <xf numFmtId="0" fontId="109" fillId="0" borderId="35" xfId="0" applyFont="1" applyBorder="1" applyAlignment="1">
      <alignment/>
    </xf>
    <xf numFmtId="179" fontId="45" fillId="12" borderId="27" xfId="42" applyNumberFormat="1" applyFont="1" applyFill="1" applyBorder="1" applyAlignment="1">
      <alignment horizontal="center" vertical="center" wrapText="1"/>
    </xf>
    <xf numFmtId="38" fontId="0" fillId="12" borderId="14" xfId="42" applyNumberFormat="1" applyFont="1" applyFill="1" applyBorder="1" applyAlignment="1">
      <alignment/>
    </xf>
    <xf numFmtId="1" fontId="110" fillId="0" borderId="27" xfId="0" applyNumberFormat="1" applyFont="1" applyFill="1" applyBorder="1" applyAlignment="1">
      <alignment horizontal="centerContinuous"/>
    </xf>
    <xf numFmtId="38" fontId="111" fillId="0" borderId="27" xfId="42" applyNumberFormat="1" applyFont="1" applyFill="1" applyBorder="1" applyAlignment="1">
      <alignment/>
    </xf>
    <xf numFmtId="38" fontId="111" fillId="39" borderId="27" xfId="42" applyNumberFormat="1" applyFont="1" applyFill="1" applyBorder="1" applyAlignment="1">
      <alignment/>
    </xf>
    <xf numFmtId="38" fontId="111" fillId="12" borderId="27" xfId="42" applyNumberFormat="1" applyFont="1" applyFill="1" applyBorder="1" applyAlignment="1">
      <alignment/>
    </xf>
    <xf numFmtId="38" fontId="111" fillId="16" borderId="27" xfId="42" applyNumberFormat="1" applyFont="1" applyFill="1" applyBorder="1" applyAlignment="1">
      <alignment/>
    </xf>
    <xf numFmtId="38" fontId="111" fillId="40" borderId="27" xfId="42" applyNumberFormat="1" applyFont="1" applyFill="1" applyBorder="1" applyAlignment="1">
      <alignment/>
    </xf>
    <xf numFmtId="0" fontId="112" fillId="0" borderId="0" xfId="0" applyFont="1" applyFill="1" applyBorder="1" applyAlignment="1">
      <alignment vertical="center"/>
    </xf>
    <xf numFmtId="179" fontId="113" fillId="39" borderId="27" xfId="42" applyNumberFormat="1" applyFont="1" applyFill="1" applyBorder="1" applyAlignment="1" quotePrefix="1">
      <alignment horizontal="center" vertical="center" wrapText="1"/>
    </xf>
    <xf numFmtId="38" fontId="114" fillId="39" borderId="14" xfId="42" applyNumberFormat="1" applyFont="1" applyFill="1" applyBorder="1" applyAlignment="1">
      <alignment/>
    </xf>
    <xf numFmtId="179" fontId="110" fillId="0" borderId="27" xfId="42" applyNumberFormat="1" applyFont="1" applyFill="1" applyBorder="1" applyAlignment="1">
      <alignment horizontal="center" vertical="center" wrapText="1"/>
    </xf>
    <xf numFmtId="0" fontId="115" fillId="0" borderId="27" xfId="0" applyFont="1" applyFill="1" applyBorder="1" applyAlignment="1">
      <alignment horizontal="center" vertical="center" wrapText="1"/>
    </xf>
    <xf numFmtId="179" fontId="116" fillId="0" borderId="27" xfId="42" applyNumberFormat="1" applyFont="1" applyFill="1" applyBorder="1" applyAlignment="1" quotePrefix="1">
      <alignment horizontal="center" vertical="center" wrapText="1"/>
    </xf>
    <xf numFmtId="179" fontId="116" fillId="16" borderId="27" xfId="42" applyNumberFormat="1" applyFont="1" applyFill="1" applyBorder="1" applyAlignment="1">
      <alignment horizontal="center" vertical="center" wrapText="1"/>
    </xf>
    <xf numFmtId="3" fontId="117" fillId="0" borderId="23" xfId="42" applyNumberFormat="1" applyFont="1" applyFill="1" applyBorder="1" applyAlignment="1">
      <alignment/>
    </xf>
    <xf numFmtId="3" fontId="117" fillId="0" borderId="23" xfId="0" applyNumberFormat="1" applyFont="1" applyFill="1" applyBorder="1" applyAlignment="1">
      <alignment horizontal="right"/>
    </xf>
    <xf numFmtId="38" fontId="117" fillId="16" borderId="14" xfId="42" applyNumberFormat="1" applyFont="1" applyFill="1" applyBorder="1" applyAlignment="1">
      <alignment/>
    </xf>
    <xf numFmtId="3" fontId="117" fillId="0" borderId="14" xfId="42" applyNumberFormat="1" applyFont="1" applyFill="1" applyBorder="1" applyAlignment="1">
      <alignment/>
    </xf>
    <xf numFmtId="3" fontId="117" fillId="0" borderId="48" xfId="42" applyNumberFormat="1" applyFont="1" applyFill="1" applyBorder="1" applyAlignment="1">
      <alignment/>
    </xf>
    <xf numFmtId="3" fontId="117" fillId="0" borderId="49" xfId="42" applyNumberFormat="1" applyFont="1" applyFill="1" applyBorder="1" applyAlignment="1">
      <alignment/>
    </xf>
    <xf numFmtId="179" fontId="110" fillId="40" borderId="27" xfId="42" applyNumberFormat="1" applyFont="1" applyFill="1" applyBorder="1" applyAlignment="1" quotePrefix="1">
      <alignment horizontal="center" vertical="center" wrapText="1"/>
    </xf>
    <xf numFmtId="3" fontId="118" fillId="0" borderId="23" xfId="42" applyNumberFormat="1" applyFont="1" applyFill="1" applyBorder="1" applyAlignment="1" quotePrefix="1">
      <alignment/>
    </xf>
    <xf numFmtId="3" fontId="118" fillId="40" borderId="23" xfId="42" applyNumberFormat="1" applyFont="1" applyFill="1" applyBorder="1" applyAlignment="1" quotePrefix="1">
      <alignment/>
    </xf>
    <xf numFmtId="3" fontId="118" fillId="0" borderId="48" xfId="42" applyNumberFormat="1" applyFont="1" applyFill="1" applyBorder="1" applyAlignment="1" quotePrefix="1">
      <alignment/>
    </xf>
    <xf numFmtId="3" fontId="118" fillId="40" borderId="48" xfId="42" applyNumberFormat="1" applyFont="1" applyFill="1" applyBorder="1" applyAlignment="1" quotePrefix="1">
      <alignment/>
    </xf>
    <xf numFmtId="179" fontId="110" fillId="41" borderId="27" xfId="42" applyNumberFormat="1" applyFont="1" applyFill="1" applyBorder="1" applyAlignment="1" quotePrefix="1">
      <alignment horizontal="center" vertical="center" wrapText="1"/>
    </xf>
    <xf numFmtId="38" fontId="118" fillId="41" borderId="14" xfId="42" applyNumberFormat="1" applyFont="1" applyFill="1" applyBorder="1" applyAlignment="1">
      <alignment/>
    </xf>
    <xf numFmtId="38" fontId="118" fillId="41" borderId="49" xfId="42" applyNumberFormat="1" applyFont="1" applyFill="1" applyBorder="1" applyAlignment="1">
      <alignment/>
    </xf>
    <xf numFmtId="38" fontId="111" fillId="41" borderId="27" xfId="42" applyNumberFormat="1" applyFont="1" applyFill="1" applyBorder="1" applyAlignment="1">
      <alignment/>
    </xf>
    <xf numFmtId="0" fontId="22" fillId="0" borderId="31" xfId="0" applyFont="1" applyBorder="1" applyAlignment="1">
      <alignment horizontal="center"/>
    </xf>
    <xf numFmtId="0" fontId="19" fillId="0" borderId="31" xfId="0" applyFont="1" applyBorder="1" applyAlignment="1">
      <alignment/>
    </xf>
    <xf numFmtId="0" fontId="19" fillId="0" borderId="31" xfId="0" applyFont="1" applyBorder="1" applyAlignment="1">
      <alignment horizontal="center"/>
    </xf>
    <xf numFmtId="3" fontId="19" fillId="0" borderId="31" xfId="42" applyNumberFormat="1" applyFont="1" applyBorder="1" applyAlignment="1">
      <alignment horizontal="right"/>
    </xf>
    <xf numFmtId="179" fontId="12" fillId="0" borderId="31" xfId="0" applyNumberFormat="1" applyFont="1" applyBorder="1" applyAlignment="1">
      <alignment horizontal="right" vertical="top" wrapText="1"/>
    </xf>
    <xf numFmtId="0" fontId="22" fillId="0" borderId="14" xfId="0" applyFont="1" applyBorder="1" applyAlignment="1">
      <alignment horizontal="center"/>
    </xf>
    <xf numFmtId="0" fontId="19" fillId="0" borderId="14" xfId="0" applyFont="1" applyBorder="1" applyAlignment="1">
      <alignment/>
    </xf>
    <xf numFmtId="0" fontId="107" fillId="0" borderId="50" xfId="0" applyFont="1" applyBorder="1" applyAlignment="1">
      <alignment/>
    </xf>
    <xf numFmtId="0" fontId="19" fillId="0" borderId="14" xfId="0" applyFont="1" applyBorder="1" applyAlignment="1">
      <alignment horizontal="center"/>
    </xf>
    <xf numFmtId="3" fontId="19" fillId="0" borderId="14" xfId="42" applyNumberFormat="1" applyFont="1" applyBorder="1" applyAlignment="1">
      <alignment horizontal="right"/>
    </xf>
    <xf numFmtId="1" fontId="50" fillId="0" borderId="14" xfId="0" applyNumberFormat="1" applyFont="1" applyFill="1" applyBorder="1" applyAlignment="1" quotePrefix="1">
      <alignment horizontal="centerContinuous"/>
    </xf>
    <xf numFmtId="1" fontId="50" fillId="0" borderId="35" xfId="0" applyNumberFormat="1" applyFont="1" applyFill="1" applyBorder="1" applyAlignment="1" quotePrefix="1">
      <alignment horizontal="centerContinuous"/>
    </xf>
    <xf numFmtId="179" fontId="19" fillId="0" borderId="0" xfId="42" applyNumberFormat="1" applyFont="1" applyAlignment="1">
      <alignment/>
    </xf>
    <xf numFmtId="179" fontId="19" fillId="0" borderId="31" xfId="42" applyNumberFormat="1" applyFont="1" applyBorder="1" applyAlignment="1">
      <alignment/>
    </xf>
    <xf numFmtId="179" fontId="3" fillId="0" borderId="27" xfId="42" applyNumberFormat="1" applyFont="1" applyBorder="1" applyAlignment="1">
      <alignment horizontal="right" vertical="center"/>
    </xf>
    <xf numFmtId="38" fontId="0" fillId="0" borderId="0" xfId="0" applyNumberFormat="1" applyAlignment="1">
      <alignment/>
    </xf>
    <xf numFmtId="179" fontId="111" fillId="40" borderId="27" xfId="42" applyNumberFormat="1" applyFont="1" applyFill="1" applyBorder="1" applyAlignment="1">
      <alignment vertical="center" wrapText="1"/>
    </xf>
    <xf numFmtId="179" fontId="44" fillId="0" borderId="12" xfId="42" applyNumberFormat="1" applyFont="1" applyFill="1" applyBorder="1" applyAlignment="1">
      <alignment horizontal="center" vertical="center" wrapText="1"/>
    </xf>
    <xf numFmtId="179" fontId="119" fillId="39" borderId="12" xfId="42" applyNumberFormat="1" applyFont="1" applyFill="1" applyBorder="1" applyAlignment="1">
      <alignment horizontal="center" vertical="center" wrapText="1"/>
    </xf>
    <xf numFmtId="173" fontId="53" fillId="0" borderId="51" xfId="42" applyNumberFormat="1" applyFont="1" applyBorder="1" applyAlignment="1">
      <alignment horizontal="center" vertical="center" wrapText="1"/>
    </xf>
    <xf numFmtId="179" fontId="44" fillId="17" borderId="51" xfId="42" applyNumberFormat="1" applyFont="1" applyFill="1" applyBorder="1" applyAlignment="1">
      <alignment vertical="center" wrapText="1"/>
    </xf>
    <xf numFmtId="179" fontId="44" fillId="0" borderId="51" xfId="42" applyNumberFormat="1" applyFont="1" applyFill="1" applyBorder="1" applyAlignment="1">
      <alignment vertical="center" wrapText="1"/>
    </xf>
    <xf numFmtId="0" fontId="10" fillId="0" borderId="51" xfId="0" applyFont="1" applyFill="1" applyBorder="1" applyAlignment="1">
      <alignment vertical="center" wrapText="1"/>
    </xf>
    <xf numFmtId="0" fontId="10" fillId="0" borderId="52" xfId="0" applyFont="1" applyFill="1" applyBorder="1" applyAlignment="1">
      <alignment vertical="center" wrapText="1"/>
    </xf>
    <xf numFmtId="0" fontId="10" fillId="0" borderId="53" xfId="0" applyFont="1" applyFill="1" applyBorder="1" applyAlignment="1">
      <alignment vertical="center" wrapText="1"/>
    </xf>
    <xf numFmtId="179" fontId="119" fillId="39" borderId="51" xfId="42" applyNumberFormat="1" applyFont="1" applyFill="1" applyBorder="1" applyAlignment="1">
      <alignment vertical="center" wrapText="1"/>
    </xf>
    <xf numFmtId="179" fontId="47" fillId="12" borderId="51" xfId="42" applyNumberFormat="1" applyFont="1" applyFill="1" applyBorder="1" applyAlignment="1">
      <alignment vertical="center" wrapText="1"/>
    </xf>
    <xf numFmtId="0" fontId="115" fillId="0" borderId="12" xfId="0" applyFont="1" applyFill="1" applyBorder="1" applyAlignment="1">
      <alignment vertical="center" wrapText="1"/>
    </xf>
    <xf numFmtId="0" fontId="115" fillId="0" borderId="51" xfId="0" applyFont="1" applyFill="1" applyBorder="1" applyAlignment="1">
      <alignment vertical="center" wrapText="1"/>
    </xf>
    <xf numFmtId="179" fontId="114" fillId="0" borderId="14" xfId="42" applyNumberFormat="1" applyFont="1" applyFill="1" applyBorder="1" applyAlignment="1">
      <alignment vertical="center"/>
    </xf>
    <xf numFmtId="38" fontId="0" fillId="17" borderId="31" xfId="42" applyNumberFormat="1" applyFont="1" applyFill="1" applyBorder="1" applyAlignment="1">
      <alignment/>
    </xf>
    <xf numFmtId="179" fontId="45" fillId="17" borderId="27" xfId="42" applyNumberFormat="1" applyFont="1" applyFill="1" applyBorder="1" applyAlignment="1">
      <alignment horizontal="center" vertical="center" wrapText="1"/>
    </xf>
    <xf numFmtId="179" fontId="54" fillId="0" borderId="0" xfId="42" applyNumberFormat="1" applyFont="1" applyFill="1" applyBorder="1" applyAlignment="1">
      <alignment vertical="center"/>
    </xf>
    <xf numFmtId="38" fontId="46" fillId="0" borderId="0" xfId="0" applyNumberFormat="1" applyFont="1" applyFill="1" applyBorder="1" applyAlignment="1">
      <alignment/>
    </xf>
    <xf numFmtId="0" fontId="120" fillId="0" borderId="8" xfId="0" applyFont="1" applyBorder="1" applyAlignment="1">
      <alignment horizontal="center" vertical="center" wrapText="1"/>
    </xf>
    <xf numFmtId="0" fontId="120" fillId="0" borderId="54" xfId="0" applyFont="1" applyBorder="1" applyAlignment="1">
      <alignment horizontal="center" vertical="center" wrapText="1"/>
    </xf>
    <xf numFmtId="179" fontId="0" fillId="0" borderId="0" xfId="42" applyNumberFormat="1" applyFont="1" applyAlignment="1">
      <alignment/>
    </xf>
    <xf numFmtId="179" fontId="44" fillId="0" borderId="0" xfId="42" applyNumberFormat="1" applyFont="1" applyAlignment="1">
      <alignment/>
    </xf>
    <xf numFmtId="38" fontId="0" fillId="0" borderId="49" xfId="42" applyNumberFormat="1" applyFont="1" applyFill="1" applyBorder="1" applyAlignment="1">
      <alignment/>
    </xf>
    <xf numFmtId="173" fontId="53" fillId="0" borderId="27" xfId="42" applyNumberFormat="1" applyFont="1" applyBorder="1" applyAlignment="1">
      <alignment horizontal="center" vertical="center" wrapText="1"/>
    </xf>
    <xf numFmtId="0" fontId="120" fillId="0" borderId="55" xfId="0" applyFont="1" applyBorder="1" applyAlignment="1">
      <alignment horizontal="center" vertical="center" wrapText="1"/>
    </xf>
    <xf numFmtId="0" fontId="120" fillId="0" borderId="27" xfId="0" applyFont="1" applyBorder="1" applyAlignment="1">
      <alignment horizontal="center" vertical="center" wrapText="1"/>
    </xf>
    <xf numFmtId="179" fontId="44" fillId="17" borderId="27" xfId="42" applyNumberFormat="1" applyFont="1" applyFill="1" applyBorder="1" applyAlignment="1">
      <alignment vertical="center" wrapText="1"/>
    </xf>
    <xf numFmtId="0" fontId="40" fillId="0" borderId="0" xfId="59" applyFont="1" applyAlignment="1">
      <alignment horizontal="center"/>
      <protection/>
    </xf>
    <xf numFmtId="3" fontId="41" fillId="0" borderId="0" xfId="59" applyNumberFormat="1" applyFont="1" applyAlignment="1">
      <alignment horizontal="center" wrapText="1"/>
      <protection/>
    </xf>
    <xf numFmtId="0" fontId="34" fillId="0" borderId="0" xfId="59" applyFont="1" applyAlignment="1">
      <alignment horizontal="center"/>
      <protection/>
    </xf>
    <xf numFmtId="0" fontId="13" fillId="0" borderId="31" xfId="59" applyFont="1" applyBorder="1" applyAlignment="1">
      <alignment horizontal="center" vertical="center" wrapText="1"/>
      <protection/>
    </xf>
    <xf numFmtId="0" fontId="13" fillId="0" borderId="14" xfId="59" applyFont="1" applyBorder="1" applyAlignment="1">
      <alignment horizontal="center" vertical="center" wrapText="1"/>
      <protection/>
    </xf>
    <xf numFmtId="0" fontId="13" fillId="0" borderId="27" xfId="59" applyFont="1" applyBorder="1" applyAlignment="1">
      <alignment horizontal="center" vertical="center" wrapText="1"/>
      <protection/>
    </xf>
    <xf numFmtId="0" fontId="13" fillId="0" borderId="37" xfId="59" applyFont="1" applyBorder="1" applyAlignment="1">
      <alignment horizontal="center" vertical="center" wrapText="1"/>
      <protection/>
    </xf>
    <xf numFmtId="0" fontId="32" fillId="0" borderId="56" xfId="0" applyFont="1" applyBorder="1" applyAlignment="1" applyProtection="1">
      <alignment horizontal="left" vertical="center" wrapText="1"/>
      <protection/>
    </xf>
    <xf numFmtId="0" fontId="32" fillId="0" borderId="57" xfId="0" applyFont="1" applyBorder="1" applyAlignment="1" applyProtection="1">
      <alignment horizontal="left" vertical="center" wrapText="1"/>
      <protection/>
    </xf>
    <xf numFmtId="0" fontId="32" fillId="0" borderId="30" xfId="0" applyFont="1" applyBorder="1" applyAlignment="1" applyProtection="1">
      <alignment horizontal="center" vertical="center"/>
      <protection/>
    </xf>
    <xf numFmtId="37" fontId="32" fillId="0" borderId="58" xfId="0" applyNumberFormat="1" applyFont="1" applyBorder="1" applyAlignment="1" applyProtection="1">
      <alignment horizontal="right" vertical="center"/>
      <protection/>
    </xf>
    <xf numFmtId="0" fontId="32" fillId="0" borderId="59" xfId="0" applyFont="1" applyBorder="1" applyAlignment="1" applyProtection="1">
      <alignment horizontal="left" vertical="center" wrapText="1"/>
      <protection/>
    </xf>
    <xf numFmtId="0" fontId="32" fillId="0" borderId="60" xfId="0" applyFont="1" applyBorder="1" applyAlignment="1" applyProtection="1">
      <alignment horizontal="left" vertical="center" wrapText="1"/>
      <protection/>
    </xf>
    <xf numFmtId="0" fontId="32" fillId="0" borderId="29" xfId="0" applyFont="1" applyBorder="1" applyAlignment="1" applyProtection="1">
      <alignment horizontal="center" vertical="center"/>
      <protection/>
    </xf>
    <xf numFmtId="38" fontId="32" fillId="0" borderId="29" xfId="0" applyNumberFormat="1" applyFont="1" applyBorder="1" applyAlignment="1" applyProtection="1">
      <alignment horizontal="right" vertical="center"/>
      <protection/>
    </xf>
    <xf numFmtId="37" fontId="32" fillId="0" borderId="29" xfId="0" applyNumberFormat="1" applyFont="1" applyBorder="1" applyAlignment="1" applyProtection="1">
      <alignment horizontal="right" vertical="center"/>
      <protection/>
    </xf>
    <xf numFmtId="0" fontId="31" fillId="37" borderId="59" xfId="0" applyFont="1" applyFill="1" applyBorder="1" applyAlignment="1" applyProtection="1">
      <alignment horizontal="left" vertical="center" wrapText="1"/>
      <protection/>
    </xf>
    <xf numFmtId="0" fontId="31" fillId="37" borderId="60" xfId="0" applyFont="1" applyFill="1" applyBorder="1" applyAlignment="1" applyProtection="1">
      <alignment horizontal="left" vertical="center" wrapText="1"/>
      <protection/>
    </xf>
    <xf numFmtId="0" fontId="32" fillId="37" borderId="29" xfId="0" applyFont="1" applyFill="1" applyBorder="1" applyAlignment="1" applyProtection="1">
      <alignment horizontal="center" vertical="center"/>
      <protection/>
    </xf>
    <xf numFmtId="37" fontId="31" fillId="37" borderId="29" xfId="0" applyNumberFormat="1" applyFont="1" applyFill="1" applyBorder="1" applyAlignment="1" applyProtection="1">
      <alignment horizontal="right" vertical="center"/>
      <protection/>
    </xf>
    <xf numFmtId="0" fontId="31" fillId="0" borderId="61" xfId="0" applyFont="1" applyBorder="1" applyAlignment="1" applyProtection="1">
      <alignment horizontal="center" vertical="center"/>
      <protection/>
    </xf>
    <xf numFmtId="0" fontId="31" fillId="0" borderId="30" xfId="0" applyFont="1" applyBorder="1" applyAlignment="1" applyProtection="1">
      <alignment horizontal="center" vertical="center"/>
      <protection/>
    </xf>
    <xf numFmtId="0" fontId="31" fillId="0" borderId="59" xfId="0" applyFont="1" applyBorder="1" applyAlignment="1" applyProtection="1">
      <alignment horizontal="left" vertical="center" wrapText="1"/>
      <protection/>
    </xf>
    <xf numFmtId="0" fontId="31" fillId="0" borderId="60" xfId="0" applyFont="1" applyBorder="1" applyAlignment="1" applyProtection="1">
      <alignment horizontal="left" vertical="center" wrapText="1"/>
      <protection/>
    </xf>
    <xf numFmtId="0" fontId="29" fillId="37" borderId="0" xfId="0" applyFont="1" applyFill="1" applyAlignment="1" applyProtection="1">
      <alignment horizontal="left" vertical="center"/>
      <protection/>
    </xf>
    <xf numFmtId="0" fontId="30" fillId="37" borderId="0" xfId="0" applyFont="1" applyFill="1" applyAlignment="1" applyProtection="1">
      <alignment horizontal="left" vertical="center"/>
      <protection/>
    </xf>
    <xf numFmtId="187" fontId="27" fillId="37" borderId="0" xfId="0" applyNumberFormat="1" applyFont="1" applyFill="1" applyAlignment="1" applyProtection="1">
      <alignment horizontal="right" vertical="center"/>
      <protection/>
    </xf>
    <xf numFmtId="0" fontId="31" fillId="38" borderId="62" xfId="0" applyFont="1" applyFill="1" applyBorder="1" applyAlignment="1" applyProtection="1">
      <alignment horizontal="center" vertical="center"/>
      <protection/>
    </xf>
    <xf numFmtId="0" fontId="31" fillId="38" borderId="63" xfId="0" applyFont="1" applyFill="1" applyBorder="1" applyAlignment="1" applyProtection="1">
      <alignment horizontal="center" vertical="center"/>
      <protection/>
    </xf>
    <xf numFmtId="0" fontId="31" fillId="38" borderId="28" xfId="0" applyFont="1" applyFill="1" applyBorder="1" applyAlignment="1" applyProtection="1">
      <alignment horizontal="center" vertical="center" wrapText="1"/>
      <protection/>
    </xf>
    <xf numFmtId="0" fontId="31" fillId="38" borderId="28" xfId="0" applyFont="1" applyFill="1" applyBorder="1" applyAlignment="1" applyProtection="1">
      <alignment horizontal="center" vertical="center"/>
      <protection/>
    </xf>
    <xf numFmtId="0" fontId="25" fillId="37" borderId="0" xfId="0" applyFont="1" applyFill="1" applyAlignment="1" applyProtection="1">
      <alignment horizontal="center" vertical="center" wrapText="1"/>
      <protection/>
    </xf>
    <xf numFmtId="0" fontId="25" fillId="37" borderId="0" xfId="0" applyFont="1" applyFill="1" applyAlignment="1" applyProtection="1">
      <alignment horizontal="center" vertical="center"/>
      <protection/>
    </xf>
    <xf numFmtId="0" fontId="26" fillId="37" borderId="0" xfId="0" applyFont="1" applyFill="1" applyAlignment="1" applyProtection="1">
      <alignment horizontal="center" vertical="center"/>
      <protection/>
    </xf>
    <xf numFmtId="0" fontId="29" fillId="37" borderId="0" xfId="0" applyFont="1" applyFill="1" applyAlignment="1" applyProtection="1">
      <alignment horizontal="left" vertical="center" wrapText="1"/>
      <protection/>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4" xfId="0" applyFont="1" applyBorder="1" applyAlignment="1">
      <alignment horizontal="center" vertical="center"/>
    </xf>
    <xf numFmtId="0" fontId="13" fillId="0" borderId="41" xfId="0" applyFont="1" applyBorder="1" applyAlignment="1">
      <alignment horizontal="center" vertical="center"/>
    </xf>
    <xf numFmtId="0" fontId="115" fillId="0" borderId="12" xfId="0" applyFont="1" applyFill="1" applyBorder="1" applyAlignment="1">
      <alignment horizontal="center" vertical="center" wrapText="1"/>
    </xf>
    <xf numFmtId="0" fontId="115" fillId="0" borderId="51" xfId="0" applyFont="1" applyFill="1" applyBorder="1" applyAlignment="1">
      <alignment horizontal="center" vertical="center" wrapText="1"/>
    </xf>
    <xf numFmtId="0" fontId="51" fillId="0" borderId="36" xfId="0" applyFont="1" applyFill="1" applyBorder="1" applyAlignment="1">
      <alignment horizontal="center"/>
    </xf>
    <xf numFmtId="0" fontId="51" fillId="0" borderId="65" xfId="0" applyFont="1" applyFill="1" applyBorder="1" applyAlignment="1">
      <alignment horizontal="center"/>
    </xf>
    <xf numFmtId="0" fontId="51" fillId="0" borderId="33" xfId="0" applyFont="1" applyFill="1" applyBorder="1" applyAlignment="1">
      <alignment horizontal="center"/>
    </xf>
    <xf numFmtId="0" fontId="51" fillId="0" borderId="66" xfId="0" applyFont="1" applyFill="1" applyBorder="1" applyAlignment="1">
      <alignment horizontal="center"/>
    </xf>
    <xf numFmtId="0" fontId="51" fillId="0" borderId="34" xfId="0" applyFont="1" applyFill="1" applyBorder="1" applyAlignment="1">
      <alignment horizontal="center"/>
    </xf>
    <xf numFmtId="0" fontId="51" fillId="0" borderId="67" xfId="0" applyFont="1" applyFill="1" applyBorder="1" applyAlignment="1">
      <alignment horizontal="center"/>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15" fillId="16" borderId="12" xfId="0" applyFont="1" applyFill="1" applyBorder="1" applyAlignment="1">
      <alignment horizontal="center" vertical="center" wrapText="1"/>
    </xf>
    <xf numFmtId="0" fontId="115" fillId="16" borderId="51" xfId="0" applyFont="1" applyFill="1" applyBorder="1" applyAlignment="1">
      <alignment horizontal="center" vertical="center" wrapText="1"/>
    </xf>
    <xf numFmtId="0" fontId="121" fillId="0" borderId="27" xfId="0" applyFont="1" applyFill="1" applyBorder="1" applyAlignment="1">
      <alignment horizontal="center" vertical="center"/>
    </xf>
    <xf numFmtId="49" fontId="49" fillId="0" borderId="37" xfId="0" applyNumberFormat="1" applyFont="1" applyFill="1" applyBorder="1" applyAlignment="1">
      <alignment horizontal="center" vertical="center" wrapText="1"/>
    </xf>
    <xf numFmtId="49" fontId="49" fillId="0" borderId="47" xfId="0" applyNumberFormat="1" applyFont="1" applyFill="1" applyBorder="1" applyAlignment="1">
      <alignment horizontal="center" vertical="center" wrapText="1"/>
    </xf>
    <xf numFmtId="179" fontId="47" fillId="12" borderId="12" xfId="42" applyNumberFormat="1" applyFont="1" applyFill="1" applyBorder="1" applyAlignment="1">
      <alignment horizontal="center" vertical="center" wrapText="1"/>
    </xf>
    <xf numFmtId="179" fontId="47" fillId="12" borderId="48" xfId="42" applyNumberFormat="1" applyFont="1" applyFill="1" applyBorder="1" applyAlignment="1">
      <alignment horizontal="center" vertical="center" wrapText="1"/>
    </xf>
    <xf numFmtId="3" fontId="111" fillId="40" borderId="12" xfId="0" applyNumberFormat="1" applyFont="1" applyFill="1" applyBorder="1" applyAlignment="1">
      <alignment horizontal="center" vertical="center" wrapText="1"/>
    </xf>
    <xf numFmtId="3" fontId="111" fillId="40" borderId="48" xfId="0" applyNumberFormat="1" applyFont="1" applyFill="1" applyBorder="1" applyAlignment="1">
      <alignment horizontal="center" vertical="center" wrapText="1"/>
    </xf>
    <xf numFmtId="3" fontId="111" fillId="40" borderId="51" xfId="0" applyNumberFormat="1" applyFont="1" applyFill="1" applyBorder="1" applyAlignment="1">
      <alignment horizontal="center" vertical="center" wrapText="1"/>
    </xf>
    <xf numFmtId="0" fontId="111" fillId="41" borderId="12" xfId="0" applyFont="1" applyFill="1" applyBorder="1" applyAlignment="1">
      <alignment horizontal="center" vertical="center" wrapText="1"/>
    </xf>
    <xf numFmtId="0" fontId="111" fillId="41" borderId="48" xfId="0" applyFont="1" applyFill="1" applyBorder="1" applyAlignment="1">
      <alignment horizontal="center" vertical="center" wrapText="1"/>
    </xf>
    <xf numFmtId="0" fontId="111" fillId="41" borderId="51" xfId="0" applyFont="1" applyFill="1" applyBorder="1" applyAlignment="1">
      <alignment horizontal="center" vertical="center" wrapText="1"/>
    </xf>
    <xf numFmtId="0" fontId="111" fillId="0" borderId="12" xfId="0" applyFont="1" applyFill="1" applyBorder="1" applyAlignment="1">
      <alignment horizontal="center" vertical="center" wrapText="1"/>
    </xf>
    <xf numFmtId="0" fontId="111" fillId="0" borderId="48" xfId="0" applyFont="1" applyFill="1" applyBorder="1" applyAlignment="1">
      <alignment horizontal="center" vertical="center" wrapText="1"/>
    </xf>
    <xf numFmtId="0" fontId="111" fillId="0" borderId="51" xfId="0" applyFont="1" applyFill="1" applyBorder="1" applyAlignment="1">
      <alignment horizontal="center" vertical="center" wrapText="1"/>
    </xf>
    <xf numFmtId="0" fontId="119" fillId="0" borderId="68" xfId="0" applyFont="1" applyFill="1" applyBorder="1" applyAlignment="1">
      <alignment horizontal="center"/>
    </xf>
    <xf numFmtId="0" fontId="119" fillId="0" borderId="71" xfId="0" applyFont="1" applyFill="1" applyBorder="1" applyAlignment="1">
      <alignment horizontal="center"/>
    </xf>
    <xf numFmtId="0" fontId="119" fillId="0" borderId="69" xfId="0" applyFont="1" applyFill="1" applyBorder="1" applyAlignment="1">
      <alignment horizontal="center"/>
    </xf>
    <xf numFmtId="0" fontId="115" fillId="0" borderId="37" xfId="0" applyFont="1" applyFill="1" applyBorder="1" applyAlignment="1">
      <alignment horizontal="center" vertical="center" wrapText="1"/>
    </xf>
    <xf numFmtId="0" fontId="115" fillId="0" borderId="47" xfId="0" applyFont="1" applyFill="1" applyBorder="1" applyAlignment="1">
      <alignment horizontal="center" vertical="center" wrapText="1"/>
    </xf>
    <xf numFmtId="0" fontId="115" fillId="0" borderId="12" xfId="0" applyNumberFormat="1" applyFont="1" applyFill="1" applyBorder="1" applyAlignment="1">
      <alignment horizontal="center" vertical="center" wrapText="1"/>
    </xf>
    <xf numFmtId="0" fontId="115" fillId="0" borderId="51" xfId="0" applyNumberFormat="1" applyFont="1" applyFill="1" applyBorder="1" applyAlignment="1">
      <alignment horizontal="center" vertical="center" wrapText="1"/>
    </xf>
    <xf numFmtId="179" fontId="111" fillId="40" borderId="12" xfId="42" applyNumberFormat="1" applyFont="1" applyFill="1" applyBorder="1" applyAlignment="1">
      <alignment horizontal="center" vertical="center" wrapText="1"/>
    </xf>
    <xf numFmtId="179" fontId="111" fillId="40" borderId="48" xfId="42" applyNumberFormat="1"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2" xfId="0" applyFont="1" applyBorder="1" applyAlignment="1">
      <alignment horizontal="center" vertical="center" wrapText="1"/>
    </xf>
    <xf numFmtId="179" fontId="44" fillId="0" borderId="71" xfId="42" applyNumberFormat="1" applyFont="1" applyFill="1" applyBorder="1" applyAlignment="1">
      <alignment horizontal="centerContinuous"/>
    </xf>
    <xf numFmtId="38" fontId="0" fillId="0" borderId="23" xfId="42" applyNumberFormat="1" applyFont="1" applyFill="1" applyBorder="1"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 name="똿뗦먛귟 [0.00]_PRODUCT DETAIL Q1" xfId="67"/>
    <cellStyle name="똿뗦먛귟_PRODUCT DETAIL Q1" xfId="68"/>
    <cellStyle name="믅됞 [0.00]_PRODUCT DETAIL Q1" xfId="69"/>
    <cellStyle name="믅됞_PRODUCT DETAIL Q1" xfId="70"/>
    <cellStyle name="백분율_HOBONG" xfId="71"/>
    <cellStyle name="뷭?_BOOKSHIP" xfId="72"/>
    <cellStyle name="콤마 [0]_1202" xfId="73"/>
    <cellStyle name="콤마_1202" xfId="74"/>
    <cellStyle name="통화 [0]_1202" xfId="75"/>
    <cellStyle name="통화_1202" xfId="76"/>
    <cellStyle name="표준_(정보부문)월별인원계획" xfId="77"/>
    <cellStyle name="표준_kc-elec system check lis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xdr:row>
      <xdr:rowOff>104775</xdr:rowOff>
    </xdr:from>
    <xdr:to>
      <xdr:col>0</xdr:col>
      <xdr:colOff>447675</xdr:colOff>
      <xdr:row>2</xdr:row>
      <xdr:rowOff>104775</xdr:rowOff>
    </xdr:to>
    <xdr:sp>
      <xdr:nvSpPr>
        <xdr:cNvPr id="1" name="Line 1"/>
        <xdr:cNvSpPr>
          <a:spLocks/>
        </xdr:cNvSpPr>
      </xdr:nvSpPr>
      <xdr:spPr>
        <a:xfrm>
          <a:off x="4476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19050</xdr:rowOff>
    </xdr:from>
    <xdr:to>
      <xdr:col>4</xdr:col>
      <xdr:colOff>942975</xdr:colOff>
      <xdr:row>3</xdr:row>
      <xdr:rowOff>133350</xdr:rowOff>
    </xdr:to>
    <xdr:sp>
      <xdr:nvSpPr>
        <xdr:cNvPr id="2" name="Text Box 2"/>
        <xdr:cNvSpPr txBox="1">
          <a:spLocks noChangeArrowheads="1"/>
        </xdr:cNvSpPr>
      </xdr:nvSpPr>
      <xdr:spPr>
        <a:xfrm>
          <a:off x="4981575" y="19050"/>
          <a:ext cx="1924050" cy="781050"/>
        </a:xfrm>
        <a:prstGeom prst="rec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900" b="0" i="0" u="none" baseline="0">
              <a:solidFill>
                <a:srgbClr val="000000"/>
              </a:solidFill>
              <a:latin typeface="Times New Roman"/>
              <a:ea typeface="Times New Roman"/>
              <a:cs typeface="Times New Roman"/>
            </a:rPr>
            <a:t>Mẫu số: </a:t>
          </a:r>
          <a:r>
            <a:rPr lang="en-US" cap="none" sz="900" b="1" i="0" u="none" baseline="0">
              <a:solidFill>
                <a:srgbClr val="000000"/>
              </a:solidFill>
              <a:latin typeface="Times New Roman"/>
              <a:ea typeface="Times New Roman"/>
              <a:cs typeface="Times New Roman"/>
            </a:rPr>
            <a:t>02/KK-TNCN</a:t>
          </a:r>
          <a:r>
            <a:rPr lang="en-US" cap="none" sz="9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(Ban hành kèm theo Thông tư </a:t>
          </a:r>
          <a:r>
            <a:rPr lang="en-US" cap="none" sz="14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số </a:t>
          </a:r>
          <a:r>
            <a:rPr lang="en-US" cap="none" sz="900" b="0" i="1" u="none" baseline="0">
              <a:solidFill>
                <a:srgbClr val="000000"/>
              </a:solidFill>
              <a:latin typeface="Times New Roman"/>
              <a:ea typeface="Times New Roman"/>
              <a:cs typeface="Times New Roman"/>
            </a:rPr>
            <a:t>28</a:t>
          </a:r>
          <a:r>
            <a:rPr lang="en-US" cap="none" sz="900" b="0" i="1" u="none" baseline="0">
              <a:solidFill>
                <a:srgbClr val="000000"/>
              </a:solidFill>
              <a:latin typeface="Times New Roman"/>
              <a:ea typeface="Times New Roman"/>
              <a:cs typeface="Times New Roman"/>
            </a:rPr>
            <a:t>/201</a:t>
          </a:r>
          <a:r>
            <a:rPr lang="en-US" cap="none" sz="900" b="0" i="1" u="none" baseline="0">
              <a:solidFill>
                <a:srgbClr val="000000"/>
              </a:solidFill>
              <a:latin typeface="Times New Roman"/>
              <a:ea typeface="Times New Roman"/>
              <a:cs typeface="Times New Roman"/>
            </a:rPr>
            <a:t>1</a:t>
          </a:r>
          <a:r>
            <a:rPr lang="en-US" cap="none" sz="900" b="0" i="1" u="none" baseline="0">
              <a:solidFill>
                <a:srgbClr val="000000"/>
              </a:solidFill>
              <a:latin typeface="Times New Roman"/>
              <a:ea typeface="Times New Roman"/>
              <a:cs typeface="Times New Roman"/>
            </a:rPr>
            <a:t>/TT-BTC ngày </a:t>
          </a:r>
          <a:r>
            <a:rPr lang="en-US" cap="none" sz="900" b="0" i="1" u="none" baseline="0">
              <a:solidFill>
                <a:srgbClr val="000000"/>
              </a:solidFill>
              <a:latin typeface="Times New Roman"/>
              <a:ea typeface="Times New Roman"/>
              <a:cs typeface="Times New Roman"/>
            </a:rPr>
            <a:t>28</a:t>
          </a:r>
          <a:r>
            <a:rPr lang="en-US" cap="none" sz="900" b="0" i="1" u="none" baseline="0">
              <a:solidFill>
                <a:srgbClr val="000000"/>
              </a:solidFill>
              <a:latin typeface="Times New Roman"/>
              <a:ea typeface="Times New Roman"/>
              <a:cs typeface="Times New Roman"/>
            </a:rPr>
            <a:t>/02/201</a:t>
          </a:r>
          <a:r>
            <a:rPr lang="en-US" cap="none" sz="900" b="0" i="1" u="none" baseline="0">
              <a:solidFill>
                <a:srgbClr val="000000"/>
              </a:solidFill>
              <a:latin typeface="Times New Roman"/>
              <a:ea typeface="Times New Roman"/>
              <a:cs typeface="Times New Roman"/>
            </a:rPr>
            <a:t>1</a:t>
          </a:r>
          <a:r>
            <a:rPr lang="en-US" cap="none" sz="900" b="0" i="1" u="none" baseline="0">
              <a:solidFill>
                <a:srgbClr val="000000"/>
              </a:solidFill>
              <a:latin typeface="Times New Roman"/>
              <a:ea typeface="Times New Roman"/>
              <a:cs typeface="Times New Roman"/>
            </a:rPr>
            <a:t> của Bộ Tài chính))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xdr:row>
      <xdr:rowOff>38100</xdr:rowOff>
    </xdr:from>
    <xdr:to>
      <xdr:col>6</xdr:col>
      <xdr:colOff>304800</xdr:colOff>
      <xdr:row>7</xdr:row>
      <xdr:rowOff>66675</xdr:rowOff>
    </xdr:to>
    <xdr:sp>
      <xdr:nvSpPr>
        <xdr:cNvPr id="1" name="Rectangle 1"/>
        <xdr:cNvSpPr>
          <a:spLocks/>
        </xdr:cNvSpPr>
      </xdr:nvSpPr>
      <xdr:spPr>
        <a:xfrm>
          <a:off x="7839075" y="1247775"/>
          <a:ext cx="2667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0</xdr:row>
      <xdr:rowOff>0</xdr:rowOff>
    </xdr:from>
    <xdr:to>
      <xdr:col>4</xdr:col>
      <xdr:colOff>1638300</xdr:colOff>
      <xdr:row>3</xdr:row>
      <xdr:rowOff>38100</xdr:rowOff>
    </xdr:to>
    <xdr:sp>
      <xdr:nvSpPr>
        <xdr:cNvPr id="2" name="Text Box 17"/>
        <xdr:cNvSpPr txBox="1">
          <a:spLocks noChangeArrowheads="1"/>
        </xdr:cNvSpPr>
      </xdr:nvSpPr>
      <xdr:spPr>
        <a:xfrm>
          <a:off x="5381625" y="0"/>
          <a:ext cx="1543050" cy="60960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Mẫu số: </a:t>
          </a:r>
          <a:r>
            <a:rPr lang="en-US" cap="none" sz="900" b="1" i="0" u="none" baseline="0">
              <a:solidFill>
                <a:srgbClr val="000000"/>
              </a:solidFill>
              <a:latin typeface="Arial"/>
              <a:ea typeface="Arial"/>
              <a:cs typeface="Arial"/>
            </a:rPr>
            <a:t>05/KK-TNCN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(Ban hành kèm th</a:t>
          </a:r>
          <a:r>
            <a:rPr lang="en-US" cap="none" sz="900" b="0" i="1" u="none" baseline="0">
              <a:solidFill>
                <a:srgbClr val="000000"/>
              </a:solidFill>
              <a:latin typeface="Arial (Vietnamese)"/>
              <a:ea typeface="Arial (Vietnamese)"/>
              <a:cs typeface="Arial (Vietnamese)"/>
            </a:rPr>
            <a:t>eo Thông tư s</a:t>
          </a:r>
          <a:r>
            <a:rPr lang="en-US" cap="none" sz="900" b="0" i="1" u="none" baseline="0">
              <a:solidFill>
                <a:srgbClr val="000000"/>
              </a:solidFill>
              <a:latin typeface="Arial"/>
              <a:ea typeface="Arial"/>
              <a:cs typeface="Arial"/>
            </a:rPr>
            <a:t>ố 92/2015/TT-BTC ngày
</a:t>
          </a:r>
          <a:r>
            <a:rPr lang="en-US" cap="none" sz="900" b="0" i="1" u="none" baseline="0">
              <a:solidFill>
                <a:srgbClr val="000000"/>
              </a:solidFill>
              <a:latin typeface="Arial"/>
              <a:ea typeface="Arial"/>
              <a:cs typeface="Arial"/>
            </a:rPr>
            <a:t>  15/6/2015 của Bộ Tài chính)
</a:t>
          </a:r>
          <a:r>
            <a:rPr lang="en-US" cap="none" sz="900" b="0" i="1"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714375</xdr:colOff>
      <xdr:row>2</xdr:row>
      <xdr:rowOff>114300</xdr:rowOff>
    </xdr:from>
    <xdr:to>
      <xdr:col>27</xdr:col>
      <xdr:colOff>628650</xdr:colOff>
      <xdr:row>4</xdr:row>
      <xdr:rowOff>0</xdr:rowOff>
    </xdr:to>
    <xdr:sp>
      <xdr:nvSpPr>
        <xdr:cNvPr id="1" name="Freeform 12"/>
        <xdr:cNvSpPr>
          <a:spLocks/>
        </xdr:cNvSpPr>
      </xdr:nvSpPr>
      <xdr:spPr>
        <a:xfrm>
          <a:off x="15373350" y="781050"/>
          <a:ext cx="6972300" cy="552450"/>
        </a:xfrm>
        <a:custGeom>
          <a:pathLst>
            <a:path h="58" w="910">
              <a:moveTo>
                <a:pt x="0" y="58"/>
              </a:moveTo>
              <a:cubicBezTo>
                <a:pt x="7" y="37"/>
                <a:pt x="14" y="16"/>
                <a:pt x="141" y="8"/>
              </a:cubicBezTo>
              <a:cubicBezTo>
                <a:pt x="268" y="0"/>
                <a:pt x="633" y="1"/>
                <a:pt x="761" y="8"/>
              </a:cubicBezTo>
              <a:cubicBezTo>
                <a:pt x="889" y="15"/>
                <a:pt x="884" y="42"/>
                <a:pt x="910" y="49"/>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lder%20thi%202020\Thi%20cuoi%20ky%202019%202020\Lien%202019%202020\de%20so%204%202019%202020\1%20de%20thi%20so%204\TNC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H6">
            <v>2000000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P47"/>
  <sheetViews>
    <sheetView zoomScalePageLayoutView="0" workbookViewId="0" topLeftCell="A24">
      <selection activeCell="E36" sqref="E36"/>
    </sheetView>
  </sheetViews>
  <sheetFormatPr defaultColWidth="9.140625" defaultRowHeight="12.75"/>
  <cols>
    <col min="1" max="1" width="6.7109375" style="0" customWidth="1"/>
    <col min="2" max="2" width="61.00390625" style="0" customWidth="1"/>
    <col min="3" max="3" width="7.00390625" style="0" customWidth="1"/>
    <col min="4" max="4" width="14.7109375" style="0" customWidth="1"/>
    <col min="5" max="5" width="23.140625" style="0" customWidth="1"/>
  </cols>
  <sheetData>
    <row r="1" spans="1:4" ht="19.5" customHeight="1">
      <c r="A1" s="14" t="s">
        <v>17</v>
      </c>
      <c r="B1" s="15"/>
      <c r="C1" s="15"/>
      <c r="D1" s="15"/>
    </row>
    <row r="2" spans="1:4" ht="17.25">
      <c r="A2" s="16" t="s">
        <v>18</v>
      </c>
      <c r="B2" s="15"/>
      <c r="C2" s="15"/>
      <c r="D2" s="15"/>
    </row>
    <row r="3" spans="1:4" ht="15.75">
      <c r="A3" s="17" t="s">
        <v>19</v>
      </c>
      <c r="B3" s="15"/>
      <c r="C3" s="15"/>
      <c r="D3" s="15"/>
    </row>
    <row r="4" spans="1:4" ht="12.75">
      <c r="A4" s="15"/>
      <c r="B4" s="15"/>
      <c r="C4" s="15"/>
      <c r="D4" s="15"/>
    </row>
    <row r="5" spans="1:5" ht="21" customHeight="1">
      <c r="A5" s="16" t="s">
        <v>20</v>
      </c>
      <c r="B5" s="15"/>
      <c r="C5" s="15"/>
      <c r="D5" s="15"/>
      <c r="E5" s="15"/>
    </row>
    <row r="6" spans="1:5" ht="21" customHeight="1">
      <c r="A6" s="18" t="s">
        <v>21</v>
      </c>
      <c r="B6" s="15"/>
      <c r="C6" s="15"/>
      <c r="D6" s="15"/>
      <c r="E6" s="15"/>
    </row>
    <row r="7" spans="1:5" ht="21" customHeight="1">
      <c r="A7" s="64" t="s">
        <v>89</v>
      </c>
      <c r="B7" s="15"/>
      <c r="C7" s="15"/>
      <c r="D7" s="15"/>
      <c r="E7" s="15"/>
    </row>
    <row r="8" spans="1:5" ht="21" customHeight="1">
      <c r="A8" s="64" t="s">
        <v>90</v>
      </c>
      <c r="B8" s="64"/>
      <c r="C8" s="15"/>
      <c r="D8" s="15"/>
      <c r="E8" s="15"/>
    </row>
    <row r="9" spans="1:2" ht="21" customHeight="1">
      <c r="A9" s="35"/>
      <c r="B9" s="19"/>
    </row>
    <row r="10" ht="21" customHeight="1">
      <c r="A10" s="35" t="s">
        <v>91</v>
      </c>
    </row>
    <row r="11" spans="1:16" ht="21" customHeight="1">
      <c r="A11" s="37" t="s">
        <v>104</v>
      </c>
      <c r="C11" s="21"/>
      <c r="D11" s="21"/>
      <c r="E11" s="21"/>
      <c r="F11" s="21"/>
      <c r="G11" s="21"/>
      <c r="H11" s="21"/>
      <c r="I11" s="21"/>
      <c r="J11" s="21"/>
      <c r="K11" s="21"/>
      <c r="L11" s="21"/>
      <c r="M11" s="22"/>
      <c r="N11" s="21"/>
      <c r="O11" s="21"/>
      <c r="P11" s="21"/>
    </row>
    <row r="12" ht="21" customHeight="1">
      <c r="A12" s="35" t="s">
        <v>92</v>
      </c>
    </row>
    <row r="13" ht="21" customHeight="1">
      <c r="A13" s="36" t="s">
        <v>93</v>
      </c>
    </row>
    <row r="14" ht="21" customHeight="1">
      <c r="A14" s="36" t="s">
        <v>94</v>
      </c>
    </row>
    <row r="15" ht="21" customHeight="1">
      <c r="A15" s="36"/>
    </row>
    <row r="16" ht="21" customHeight="1">
      <c r="A16" s="36" t="s">
        <v>95</v>
      </c>
    </row>
    <row r="17" ht="21" customHeight="1">
      <c r="A17" s="38" t="s">
        <v>111</v>
      </c>
    </row>
    <row r="18" ht="21" customHeight="1">
      <c r="A18" s="36" t="s">
        <v>96</v>
      </c>
    </row>
    <row r="19" ht="21" customHeight="1">
      <c r="A19" s="36" t="s">
        <v>97</v>
      </c>
    </row>
    <row r="20" ht="21" customHeight="1">
      <c r="A20" s="36" t="s">
        <v>98</v>
      </c>
    </row>
    <row r="21" ht="21" customHeight="1">
      <c r="A21" s="36" t="s">
        <v>99</v>
      </c>
    </row>
    <row r="22" ht="21" customHeight="1" thickBot="1">
      <c r="A22" s="20"/>
    </row>
    <row r="23" spans="1:5" ht="21" customHeight="1">
      <c r="A23" s="39" t="s">
        <v>35</v>
      </c>
      <c r="B23" s="40" t="s">
        <v>22</v>
      </c>
      <c r="C23" s="40"/>
      <c r="D23" s="40" t="s">
        <v>54</v>
      </c>
      <c r="E23" s="41" t="s">
        <v>100</v>
      </c>
    </row>
    <row r="24" spans="1:5" ht="21" customHeight="1" thickBot="1">
      <c r="A24" s="54"/>
      <c r="B24" s="55"/>
      <c r="C24" s="55"/>
      <c r="D24" s="55"/>
      <c r="E24" s="56" t="s">
        <v>23</v>
      </c>
    </row>
    <row r="25" spans="1:5" ht="21" customHeight="1">
      <c r="A25" s="50">
        <v>1</v>
      </c>
      <c r="B25" s="51" t="s">
        <v>55</v>
      </c>
      <c r="C25" s="52" t="s">
        <v>56</v>
      </c>
      <c r="D25" s="53" t="s">
        <v>57</v>
      </c>
      <c r="E25" s="61">
        <f>SUM(E26:E27)</f>
        <v>0</v>
      </c>
    </row>
    <row r="26" spans="1:5" ht="21" customHeight="1">
      <c r="A26" s="45" t="s">
        <v>58</v>
      </c>
      <c r="B26" s="33" t="s">
        <v>59</v>
      </c>
      <c r="C26" s="44" t="s">
        <v>60</v>
      </c>
      <c r="D26" s="32" t="s">
        <v>57</v>
      </c>
      <c r="E26" s="62"/>
    </row>
    <row r="27" spans="1:5" ht="21" customHeight="1">
      <c r="A27" s="45" t="s">
        <v>61</v>
      </c>
      <c r="B27" s="33" t="s">
        <v>62</v>
      </c>
      <c r="C27" s="44" t="s">
        <v>63</v>
      </c>
      <c r="D27" s="32" t="s">
        <v>57</v>
      </c>
      <c r="E27" s="62"/>
    </row>
    <row r="28" spans="1:5" ht="21" customHeight="1">
      <c r="A28" s="42">
        <v>2</v>
      </c>
      <c r="B28" s="43" t="s">
        <v>101</v>
      </c>
      <c r="C28" s="44" t="s">
        <v>64</v>
      </c>
      <c r="D28" s="32" t="s">
        <v>65</v>
      </c>
      <c r="E28" s="61">
        <f>SUM(E29:E31)</f>
        <v>0</v>
      </c>
    </row>
    <row r="29" spans="1:6" ht="21" customHeight="1">
      <c r="A29" s="45" t="s">
        <v>66</v>
      </c>
      <c r="B29" s="33" t="s">
        <v>67</v>
      </c>
      <c r="C29" s="44" t="s">
        <v>68</v>
      </c>
      <c r="D29" s="32" t="s">
        <v>65</v>
      </c>
      <c r="E29" s="62"/>
      <c r="F29" s="60"/>
    </row>
    <row r="30" spans="1:5" ht="21" customHeight="1">
      <c r="A30" s="45" t="s">
        <v>69</v>
      </c>
      <c r="B30" s="33" t="s">
        <v>70</v>
      </c>
      <c r="C30" s="44" t="s">
        <v>71</v>
      </c>
      <c r="D30" s="32" t="s">
        <v>65</v>
      </c>
      <c r="E30" s="62"/>
    </row>
    <row r="31" spans="1:5" ht="21" customHeight="1">
      <c r="A31" s="45" t="s">
        <v>72</v>
      </c>
      <c r="B31" s="33" t="s">
        <v>62</v>
      </c>
      <c r="C31" s="44" t="s">
        <v>73</v>
      </c>
      <c r="D31" s="32" t="s">
        <v>65</v>
      </c>
      <c r="E31" s="62"/>
    </row>
    <row r="32" spans="1:5" ht="21" customHeight="1">
      <c r="A32" s="42">
        <v>3</v>
      </c>
      <c r="B32" s="43" t="s">
        <v>102</v>
      </c>
      <c r="C32" s="44" t="s">
        <v>74</v>
      </c>
      <c r="D32" s="32" t="s">
        <v>65</v>
      </c>
      <c r="E32" s="61">
        <f>SUM(E33:E35)</f>
        <v>0</v>
      </c>
    </row>
    <row r="33" spans="1:5" ht="21" customHeight="1">
      <c r="A33" s="45" t="s">
        <v>75</v>
      </c>
      <c r="B33" s="33" t="s">
        <v>67</v>
      </c>
      <c r="C33" s="44" t="s">
        <v>76</v>
      </c>
      <c r="D33" s="32" t="s">
        <v>65</v>
      </c>
      <c r="E33" s="62"/>
    </row>
    <row r="34" spans="1:5" ht="21" customHeight="1">
      <c r="A34" s="45" t="s">
        <v>77</v>
      </c>
      <c r="B34" s="33" t="s">
        <v>70</v>
      </c>
      <c r="C34" s="44" t="s">
        <v>78</v>
      </c>
      <c r="D34" s="32" t="s">
        <v>65</v>
      </c>
      <c r="E34" s="62"/>
    </row>
    <row r="35" spans="1:5" ht="21" customHeight="1">
      <c r="A35" s="45" t="s">
        <v>79</v>
      </c>
      <c r="B35" s="33" t="s">
        <v>62</v>
      </c>
      <c r="C35" s="44" t="s">
        <v>80</v>
      </c>
      <c r="D35" s="32" t="s">
        <v>65</v>
      </c>
      <c r="E35" s="62"/>
    </row>
    <row r="36" spans="1:5" ht="21" customHeight="1">
      <c r="A36" s="42">
        <v>4</v>
      </c>
      <c r="B36" s="43" t="s">
        <v>103</v>
      </c>
      <c r="C36" s="44" t="s">
        <v>81</v>
      </c>
      <c r="D36" s="32" t="s">
        <v>65</v>
      </c>
      <c r="E36" s="61">
        <f>SUM(E37:E39)</f>
        <v>0</v>
      </c>
    </row>
    <row r="37" spans="1:5" ht="21" customHeight="1">
      <c r="A37" s="45" t="s">
        <v>82</v>
      </c>
      <c r="B37" s="33" t="s">
        <v>67</v>
      </c>
      <c r="C37" s="44" t="s">
        <v>83</v>
      </c>
      <c r="D37" s="32" t="s">
        <v>65</v>
      </c>
      <c r="E37" s="62"/>
    </row>
    <row r="38" spans="1:5" ht="21" customHeight="1">
      <c r="A38" s="45" t="s">
        <v>84</v>
      </c>
      <c r="B38" s="33" t="s">
        <v>70</v>
      </c>
      <c r="C38" s="44" t="s">
        <v>85</v>
      </c>
      <c r="D38" s="32" t="s">
        <v>65</v>
      </c>
      <c r="E38" s="62"/>
    </row>
    <row r="39" spans="1:5" ht="21" customHeight="1" thickBot="1">
      <c r="A39" s="46" t="s">
        <v>86</v>
      </c>
      <c r="B39" s="47" t="s">
        <v>62</v>
      </c>
      <c r="C39" s="48" t="s">
        <v>87</v>
      </c>
      <c r="D39" s="49" t="s">
        <v>65</v>
      </c>
      <c r="E39" s="63"/>
    </row>
    <row r="40" ht="21" customHeight="1">
      <c r="A40" s="20"/>
    </row>
    <row r="41" ht="21" customHeight="1">
      <c r="A41" s="23" t="s">
        <v>24</v>
      </c>
    </row>
    <row r="42" spans="1:5" ht="21" customHeight="1">
      <c r="A42" s="57"/>
      <c r="B42" s="34"/>
      <c r="C42" s="15"/>
      <c r="D42" s="18" t="s">
        <v>107</v>
      </c>
      <c r="E42" s="15"/>
    </row>
    <row r="43" spans="1:5" ht="21" customHeight="1">
      <c r="A43" s="34"/>
      <c r="B43" s="57" t="s">
        <v>88</v>
      </c>
      <c r="C43" s="15"/>
      <c r="D43" s="14" t="s">
        <v>108</v>
      </c>
      <c r="E43" s="15"/>
    </row>
    <row r="44" spans="1:5" ht="21" customHeight="1">
      <c r="A44" s="34"/>
      <c r="B44" s="58" t="s">
        <v>105</v>
      </c>
      <c r="C44" s="15"/>
      <c r="D44" s="14" t="s">
        <v>109</v>
      </c>
      <c r="E44" s="15"/>
    </row>
    <row r="45" spans="1:5" ht="21" customHeight="1">
      <c r="A45" s="34"/>
      <c r="B45" s="58" t="s">
        <v>106</v>
      </c>
      <c r="C45" s="15"/>
      <c r="D45" s="59" t="s">
        <v>110</v>
      </c>
      <c r="E45" s="15"/>
    </row>
    <row r="46" ht="21" customHeight="1">
      <c r="A46" s="20"/>
    </row>
    <row r="47" ht="21" customHeight="1">
      <c r="A47" s="20"/>
    </row>
  </sheetData>
  <sheetProtection/>
  <printOptions horizontalCentered="1"/>
  <pageMargins left="0.38" right="0.32" top="0.17" bottom="0.56" header="0" footer="0.18"/>
  <pageSetup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3"/>
    </row>
    <row r="5" ht="12.75">
      <c r="C5" s="13"/>
    </row>
    <row r="6" ht="13.5" thickBot="1">
      <c r="C6" s="13"/>
    </row>
    <row r="7" spans="1:3" ht="12.75">
      <c r="A7" s="11"/>
      <c r="C7" s="13"/>
    </row>
    <row r="8" spans="1:3" ht="12.75">
      <c r="A8" s="11"/>
      <c r="C8" s="13"/>
    </row>
    <row r="9" spans="1:3" ht="12.75">
      <c r="A9" s="11"/>
      <c r="C9" s="13"/>
    </row>
    <row r="10" spans="1:3" ht="12.75">
      <c r="A10" s="11"/>
      <c r="C10" s="13"/>
    </row>
    <row r="11" spans="1:3" ht="13.5" thickBot="1">
      <c r="A11" s="11"/>
      <c r="C11" s="13"/>
    </row>
    <row r="12" ht="12.75">
      <c r="C12" s="13"/>
    </row>
    <row r="13" ht="13.5" thickBot="1">
      <c r="C13" s="13"/>
    </row>
    <row r="14" spans="1:3" ht="13.5" thickBot="1">
      <c r="A14" s="11"/>
      <c r="C14" s="13"/>
    </row>
    <row r="15" ht="12.75">
      <c r="A15" s="13"/>
    </row>
    <row r="16" ht="13.5" thickBot="1">
      <c r="A16" s="13"/>
    </row>
    <row r="17" spans="1:3" ht="13.5" thickBot="1">
      <c r="A17" s="13"/>
      <c r="C17" s="11"/>
    </row>
    <row r="18" ht="12.75">
      <c r="C18" s="13"/>
    </row>
    <row r="19" ht="12.75">
      <c r="C19" s="13"/>
    </row>
    <row r="20" spans="1:3" ht="12.75">
      <c r="A20" s="11"/>
      <c r="C20" s="13"/>
    </row>
    <row r="21" spans="1:3" ht="12.75">
      <c r="A21" s="13"/>
      <c r="C21" s="13"/>
    </row>
    <row r="22" spans="1:3" ht="12.75">
      <c r="A22" s="13"/>
      <c r="C22" s="13"/>
    </row>
    <row r="23" spans="1:3" ht="12.75">
      <c r="A23" s="13"/>
      <c r="C23" s="13"/>
    </row>
    <row r="24" ht="12.75">
      <c r="A24" s="13"/>
    </row>
    <row r="25" ht="12.75">
      <c r="A25" s="13"/>
    </row>
    <row r="26" spans="1:3" ht="13.5" thickBot="1">
      <c r="A26" s="13"/>
      <c r="C26" s="11"/>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2"/>
      <c r="C1" s="12"/>
    </row>
    <row r="2" ht="13.5" thickBot="1">
      <c r="A2" s="12"/>
    </row>
    <row r="3" spans="1:3" ht="13.5" thickBot="1">
      <c r="A3" s="12"/>
      <c r="C3" s="12"/>
    </row>
    <row r="4" spans="1:3" ht="12.75">
      <c r="A4" s="12"/>
      <c r="C4" s="13"/>
    </row>
    <row r="5" ht="12.75">
      <c r="C5" s="13"/>
    </row>
    <row r="6" ht="13.5" thickBot="1">
      <c r="C6" s="13"/>
    </row>
    <row r="7" spans="1:3" ht="12.75">
      <c r="A7" s="12"/>
      <c r="C7" s="13"/>
    </row>
    <row r="8" spans="1:3" ht="12.75">
      <c r="A8" s="12"/>
      <c r="C8" s="13"/>
    </row>
    <row r="9" spans="1:3" ht="12.75">
      <c r="A9" s="12"/>
      <c r="C9" s="13"/>
    </row>
    <row r="10" spans="1:3" ht="12.75">
      <c r="A10" s="12"/>
      <c r="C10" s="13"/>
    </row>
    <row r="11" spans="1:3" ht="13.5" thickBot="1">
      <c r="A11" s="12"/>
      <c r="C11" s="13"/>
    </row>
    <row r="12" ht="12.75">
      <c r="C12" s="13"/>
    </row>
    <row r="13" ht="13.5" thickBot="1">
      <c r="C13" s="13"/>
    </row>
    <row r="14" spans="1:3" ht="13.5" thickBot="1">
      <c r="A14" s="12"/>
      <c r="C14" s="13"/>
    </row>
    <row r="15" ht="12.75">
      <c r="A15" s="13"/>
    </row>
    <row r="16" ht="13.5" thickBot="1">
      <c r="A16" s="13"/>
    </row>
    <row r="17" spans="1:3" ht="13.5" thickBot="1">
      <c r="A17" s="13"/>
      <c r="C17" s="12"/>
    </row>
    <row r="18" ht="12.75">
      <c r="C18" s="13"/>
    </row>
    <row r="19" ht="12.75">
      <c r="C19" s="13"/>
    </row>
    <row r="20" spans="1:3" ht="12.75">
      <c r="A20" s="12"/>
      <c r="C20" s="13"/>
    </row>
    <row r="21" spans="1:3" ht="12.75">
      <c r="A21" s="13"/>
      <c r="C21" s="13"/>
    </row>
    <row r="22" spans="1:3" ht="12.75">
      <c r="A22" s="13"/>
      <c r="C22" s="13"/>
    </row>
    <row r="23" spans="1:3" ht="12.75">
      <c r="A23" s="13"/>
      <c r="C23" s="13"/>
    </row>
    <row r="24" ht="12.75">
      <c r="A24" s="13"/>
    </row>
    <row r="25" ht="12.75">
      <c r="A25" s="13"/>
    </row>
    <row r="26" spans="1:3" ht="13.5" thickBot="1">
      <c r="A26" s="13"/>
      <c r="C26" s="12"/>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2"/>
      <c r="C1" s="12"/>
    </row>
    <row r="2" ht="13.5" thickBot="1">
      <c r="A2" s="12"/>
    </row>
    <row r="3" spans="1:3" ht="13.5" thickBot="1">
      <c r="A3" s="12"/>
      <c r="C3" s="12"/>
    </row>
    <row r="4" spans="1:3" ht="12.75">
      <c r="A4" s="12"/>
      <c r="C4" s="13"/>
    </row>
    <row r="5" ht="12.75">
      <c r="C5" s="13"/>
    </row>
    <row r="6" ht="13.5" thickBot="1">
      <c r="C6" s="13"/>
    </row>
    <row r="7" spans="1:3" ht="12.75">
      <c r="A7" s="12"/>
      <c r="C7" s="13"/>
    </row>
    <row r="8" spans="1:3" ht="12.75">
      <c r="A8" s="12"/>
      <c r="C8" s="13"/>
    </row>
    <row r="9" spans="1:3" ht="12.75">
      <c r="A9" s="12"/>
      <c r="C9" s="13"/>
    </row>
    <row r="10" spans="1:3" ht="12.75">
      <c r="A10" s="12"/>
      <c r="C10" s="13"/>
    </row>
    <row r="11" spans="1:3" ht="13.5" thickBot="1">
      <c r="A11" s="13"/>
      <c r="C11" s="13"/>
    </row>
    <row r="12" ht="12.75">
      <c r="C12" s="13"/>
    </row>
    <row r="13" ht="13.5" thickBot="1">
      <c r="C13" s="13"/>
    </row>
    <row r="14" spans="1:3" ht="13.5" thickBot="1">
      <c r="A14" s="12"/>
      <c r="C14" s="13"/>
    </row>
    <row r="15" ht="12.75">
      <c r="A15" s="13"/>
    </row>
    <row r="16" ht="13.5" thickBot="1">
      <c r="A16" s="13"/>
    </row>
    <row r="17" spans="1:3" ht="13.5" thickBot="1">
      <c r="A17" s="13"/>
      <c r="C17" s="12"/>
    </row>
    <row r="18" ht="12.75">
      <c r="C18" s="13"/>
    </row>
    <row r="19" ht="12.75">
      <c r="C19" s="13"/>
    </row>
    <row r="20" spans="1:3" ht="12.75">
      <c r="A20" s="13"/>
      <c r="C20" s="13"/>
    </row>
    <row r="21" spans="1:3" ht="12.75">
      <c r="A21" s="13"/>
      <c r="C21" s="13"/>
    </row>
    <row r="22" spans="1:3" ht="12.75">
      <c r="A22" s="13"/>
      <c r="C22" s="13"/>
    </row>
    <row r="23" spans="1:3" ht="12.75">
      <c r="A23" s="13"/>
      <c r="C23" s="13"/>
    </row>
    <row r="24" ht="12.75">
      <c r="A24" s="13"/>
    </row>
    <row r="25" ht="12.75">
      <c r="A25" s="13"/>
    </row>
    <row r="26" spans="1:3" ht="13.5" thickBot="1">
      <c r="A26" s="13"/>
      <c r="C26" s="13"/>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2"/>
      <c r="C1" s="12"/>
    </row>
    <row r="2" ht="13.5" thickBot="1">
      <c r="A2" s="12"/>
    </row>
    <row r="3" spans="1:3" ht="13.5" thickBot="1">
      <c r="A3" s="12"/>
      <c r="C3" s="12"/>
    </row>
    <row r="4" spans="1:3" ht="12.75">
      <c r="A4" s="12"/>
      <c r="C4" s="13"/>
    </row>
    <row r="5" ht="12.75">
      <c r="C5" s="13"/>
    </row>
    <row r="6" ht="13.5" thickBot="1">
      <c r="C6" s="13"/>
    </row>
    <row r="7" spans="1:3" ht="12.75">
      <c r="A7" s="12"/>
      <c r="C7" s="13"/>
    </row>
    <row r="8" spans="1:3" ht="12.75">
      <c r="A8" s="12"/>
      <c r="C8" s="13"/>
    </row>
    <row r="9" spans="1:3" ht="12.75">
      <c r="A9" s="12"/>
      <c r="C9" s="13"/>
    </row>
    <row r="10" spans="1:3" ht="12.75">
      <c r="A10" s="12"/>
      <c r="C10" s="13"/>
    </row>
    <row r="11" spans="1:3" ht="13.5" thickBot="1">
      <c r="A11" s="13"/>
      <c r="C11" s="13"/>
    </row>
    <row r="12" ht="12.75">
      <c r="C12" s="13"/>
    </row>
    <row r="13" ht="13.5" thickBot="1">
      <c r="C13" s="13"/>
    </row>
    <row r="14" spans="1:3" ht="13.5" thickBot="1">
      <c r="A14" s="12"/>
      <c r="C14" s="13"/>
    </row>
    <row r="15" ht="12.75">
      <c r="A15" s="13"/>
    </row>
    <row r="16" ht="13.5" thickBot="1">
      <c r="A16" s="13"/>
    </row>
    <row r="17" spans="1:3" ht="13.5" thickBot="1">
      <c r="A17" s="13"/>
      <c r="C17" s="12"/>
    </row>
    <row r="18" ht="12.75">
      <c r="C18" s="13"/>
    </row>
    <row r="19" ht="12.75">
      <c r="C19" s="13"/>
    </row>
    <row r="20" spans="1:3" ht="12.75">
      <c r="A20" s="13"/>
      <c r="C20" s="13"/>
    </row>
    <row r="21" spans="1:3" ht="12.75">
      <c r="A21" s="13"/>
      <c r="C21" s="13"/>
    </row>
    <row r="22" spans="1:3" ht="12.75">
      <c r="A22" s="13"/>
      <c r="C22" s="13"/>
    </row>
    <row r="23" spans="1:3" ht="12.75">
      <c r="A23" s="13"/>
      <c r="C23" s="13"/>
    </row>
    <row r="24" ht="12.75">
      <c r="A24" s="13"/>
    </row>
    <row r="25" ht="12.75">
      <c r="A25" s="13"/>
    </row>
    <row r="26" spans="1:3" ht="13.5" thickBot="1">
      <c r="A26" s="13"/>
      <c r="C26" s="13"/>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2"/>
      <c r="C1" s="12"/>
    </row>
    <row r="2" ht="13.5" thickBot="1">
      <c r="A2" s="12"/>
    </row>
    <row r="3" spans="1:3" ht="13.5" thickBot="1">
      <c r="A3" s="12"/>
      <c r="C3" s="12"/>
    </row>
    <row r="4" spans="1:3" ht="12.75">
      <c r="A4" s="12"/>
      <c r="C4" s="11"/>
    </row>
    <row r="5" ht="12.75">
      <c r="C5" s="11"/>
    </row>
    <row r="6" ht="13.5" thickBot="1">
      <c r="C6" s="11"/>
    </row>
    <row r="7" spans="1:3" ht="12.75">
      <c r="A7" s="12"/>
      <c r="C7" s="11"/>
    </row>
    <row r="8" spans="1:3" ht="12.75">
      <c r="A8" s="12"/>
      <c r="C8" s="11"/>
    </row>
    <row r="9" spans="1:3" ht="12.75">
      <c r="A9" s="12"/>
      <c r="C9" s="11"/>
    </row>
    <row r="10" spans="1:3" ht="12.75">
      <c r="A10" s="12"/>
      <c r="C10" s="11"/>
    </row>
    <row r="11" spans="1:3" ht="13.5" thickBot="1">
      <c r="A11" s="12"/>
      <c r="C11" s="11"/>
    </row>
    <row r="12" ht="12.75">
      <c r="C12" s="11"/>
    </row>
    <row r="13" ht="13.5" thickBot="1">
      <c r="C13" s="11"/>
    </row>
    <row r="14" spans="1:3" ht="13.5" thickBot="1">
      <c r="A14" s="12"/>
      <c r="C14" s="11"/>
    </row>
    <row r="15" ht="12.75">
      <c r="A15" s="11"/>
    </row>
    <row r="16" ht="13.5" thickBot="1">
      <c r="A16" s="11"/>
    </row>
    <row r="17" spans="1:3" ht="13.5" thickBot="1">
      <c r="A17" s="11"/>
      <c r="C17" s="12"/>
    </row>
    <row r="18" ht="12.75">
      <c r="C18" s="11"/>
    </row>
    <row r="19" ht="12.75">
      <c r="C19" s="11"/>
    </row>
    <row r="20" spans="1:3" ht="12.75">
      <c r="A20" s="12"/>
      <c r="C20" s="11"/>
    </row>
    <row r="21" spans="1:3" ht="12.75">
      <c r="A21" s="11"/>
      <c r="C21" s="11"/>
    </row>
    <row r="22" spans="1:3" ht="12.75">
      <c r="A22" s="11"/>
      <c r="C22" s="11"/>
    </row>
    <row r="23" spans="1:3" ht="12.75">
      <c r="A23" s="11"/>
      <c r="C23" s="11"/>
    </row>
    <row r="24" ht="12.75">
      <c r="A24" s="11"/>
    </row>
    <row r="25" ht="12.75">
      <c r="A25" s="11"/>
    </row>
    <row r="26" spans="1:3" ht="13.5" thickBot="1">
      <c r="A26" s="11"/>
      <c r="C26" s="12"/>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
      <selection activeCell="A4" sqref="A4"/>
    </sheetView>
  </sheetViews>
  <sheetFormatPr defaultColWidth="9.140625" defaultRowHeight="12.75"/>
  <cols>
    <col min="1" max="1" width="7.7109375" style="87" customWidth="1"/>
    <col min="2" max="2" width="23.00390625" style="87" customWidth="1"/>
    <col min="3" max="3" width="12.28125" style="87" customWidth="1"/>
    <col min="4" max="4" width="13.421875" style="87" customWidth="1"/>
    <col min="5" max="5" width="16.57421875" style="87" customWidth="1"/>
    <col min="6" max="6" width="16.421875" style="127" customWidth="1"/>
    <col min="7" max="7" width="16.57421875" style="87" customWidth="1"/>
    <col min="8" max="16384" width="9.140625" style="87" customWidth="1"/>
  </cols>
  <sheetData>
    <row r="1" spans="1:6" ht="14.25">
      <c r="A1" s="269" t="s">
        <v>141</v>
      </c>
      <c r="B1" s="269"/>
      <c r="C1" s="269"/>
      <c r="D1" s="269"/>
      <c r="E1" s="269"/>
      <c r="F1" s="269"/>
    </row>
    <row r="2" spans="1:6" s="88" customFormat="1" ht="14.25">
      <c r="A2" s="269" t="s">
        <v>142</v>
      </c>
      <c r="B2" s="269"/>
      <c r="C2" s="269"/>
      <c r="D2" s="269"/>
      <c r="E2" s="269"/>
      <c r="F2" s="269"/>
    </row>
    <row r="3" spans="1:6" s="88" customFormat="1" ht="14.25">
      <c r="A3" s="89" t="s">
        <v>162</v>
      </c>
      <c r="B3" s="89"/>
      <c r="C3" s="89"/>
      <c r="D3" s="89"/>
      <c r="E3" s="89"/>
      <c r="F3" s="89"/>
    </row>
    <row r="4" spans="1:6" s="88" customFormat="1" ht="14.25">
      <c r="A4" s="89"/>
      <c r="B4" s="89"/>
      <c r="C4" s="89"/>
      <c r="D4" s="89"/>
      <c r="E4" s="89"/>
      <c r="F4" s="89"/>
    </row>
    <row r="5" spans="1:6" s="88" customFormat="1" ht="16.5">
      <c r="A5" s="90"/>
      <c r="B5" s="91"/>
      <c r="C5" s="91"/>
      <c r="D5" s="91"/>
      <c r="E5" s="91"/>
      <c r="F5" s="90" t="s">
        <v>143</v>
      </c>
    </row>
    <row r="6" spans="1:7" s="88" customFormat="1" ht="22.5" customHeight="1">
      <c r="A6" s="270" t="s">
        <v>35</v>
      </c>
      <c r="B6" s="270" t="s">
        <v>144</v>
      </c>
      <c r="C6" s="272" t="s">
        <v>42</v>
      </c>
      <c r="D6" s="92" t="s">
        <v>145</v>
      </c>
      <c r="E6" s="272" t="s">
        <v>146</v>
      </c>
      <c r="F6" s="273" t="s">
        <v>147</v>
      </c>
      <c r="G6" s="93"/>
    </row>
    <row r="7" spans="1:7" ht="22.5" customHeight="1">
      <c r="A7" s="271"/>
      <c r="B7" s="271"/>
      <c r="C7" s="272"/>
      <c r="D7" s="94" t="s">
        <v>148</v>
      </c>
      <c r="E7" s="272"/>
      <c r="F7" s="273"/>
      <c r="G7" s="95"/>
    </row>
    <row r="8" spans="1:10" ht="21.75" customHeight="1">
      <c r="A8" s="96">
        <v>1</v>
      </c>
      <c r="B8" s="97" t="s">
        <v>149</v>
      </c>
      <c r="C8" s="97"/>
      <c r="D8" s="98"/>
      <c r="E8" s="99">
        <v>2831300</v>
      </c>
      <c r="F8" s="100">
        <f>ROUND(E8*5%,0)</f>
        <v>141565</v>
      </c>
      <c r="G8" s="101" t="s">
        <v>150</v>
      </c>
      <c r="J8" s="102"/>
    </row>
    <row r="9" spans="1:10" ht="21.75" customHeight="1">
      <c r="A9" s="103">
        <v>2</v>
      </c>
      <c r="B9" s="104" t="s">
        <v>151</v>
      </c>
      <c r="C9" s="104"/>
      <c r="D9" s="105"/>
      <c r="E9" s="106">
        <v>639400</v>
      </c>
      <c r="F9" s="107">
        <f>ROUND(E9*5%,0)</f>
        <v>31970</v>
      </c>
      <c r="G9" s="101" t="s">
        <v>150</v>
      </c>
      <c r="J9" s="102"/>
    </row>
    <row r="10" spans="1:10" ht="21.75" customHeight="1">
      <c r="A10" s="103">
        <v>3</v>
      </c>
      <c r="B10" s="108" t="s">
        <v>152</v>
      </c>
      <c r="C10" s="108"/>
      <c r="D10" s="105"/>
      <c r="E10" s="106">
        <v>4247000</v>
      </c>
      <c r="F10" s="107">
        <f aca="true" t="shared" si="0" ref="F10:F19">ROUND(E10*5%,0)</f>
        <v>212350</v>
      </c>
      <c r="G10" s="101" t="s">
        <v>150</v>
      </c>
      <c r="J10" s="102"/>
    </row>
    <row r="11" spans="1:10" ht="21.75" customHeight="1">
      <c r="A11" s="103">
        <v>4</v>
      </c>
      <c r="B11" s="108" t="s">
        <v>153</v>
      </c>
      <c r="C11" s="108"/>
      <c r="D11" s="105"/>
      <c r="E11" s="106">
        <v>6512100</v>
      </c>
      <c r="F11" s="107">
        <f t="shared" si="0"/>
        <v>325605</v>
      </c>
      <c r="G11" s="101" t="s">
        <v>150</v>
      </c>
      <c r="J11" s="102"/>
    </row>
    <row r="12" spans="1:10" ht="21.75" customHeight="1">
      <c r="A12" s="103">
        <v>9</v>
      </c>
      <c r="B12" s="104" t="s">
        <v>154</v>
      </c>
      <c r="C12" s="104"/>
      <c r="D12" s="109"/>
      <c r="E12" s="106">
        <v>2061900</v>
      </c>
      <c r="F12" s="107">
        <f t="shared" si="0"/>
        <v>103095</v>
      </c>
      <c r="G12" s="110" t="s">
        <v>155</v>
      </c>
      <c r="J12" s="102"/>
    </row>
    <row r="13" spans="1:10" ht="21.75" customHeight="1">
      <c r="A13" s="103">
        <v>10</v>
      </c>
      <c r="B13" s="104" t="s">
        <v>156</v>
      </c>
      <c r="C13" s="104"/>
      <c r="D13" s="109"/>
      <c r="E13" s="106">
        <v>6087300</v>
      </c>
      <c r="F13" s="107">
        <f t="shared" si="0"/>
        <v>304365</v>
      </c>
      <c r="G13" s="110" t="s">
        <v>155</v>
      </c>
      <c r="J13" s="102"/>
    </row>
    <row r="14" spans="1:10" ht="21.75" customHeight="1">
      <c r="A14" s="103">
        <v>11</v>
      </c>
      <c r="B14" s="104" t="s">
        <v>157</v>
      </c>
      <c r="C14" s="108"/>
      <c r="D14" s="109"/>
      <c r="E14" s="106">
        <v>283100</v>
      </c>
      <c r="F14" s="107">
        <f t="shared" si="0"/>
        <v>14155</v>
      </c>
      <c r="G14" s="110" t="s">
        <v>155</v>
      </c>
      <c r="J14" s="102"/>
    </row>
    <row r="15" spans="1:10" ht="21.75" customHeight="1">
      <c r="A15" s="103">
        <v>12</v>
      </c>
      <c r="B15" s="104" t="s">
        <v>158</v>
      </c>
      <c r="C15" s="108"/>
      <c r="D15" s="109"/>
      <c r="E15" s="106">
        <v>736200</v>
      </c>
      <c r="F15" s="107">
        <f t="shared" si="0"/>
        <v>36810</v>
      </c>
      <c r="G15" s="110" t="s">
        <v>155</v>
      </c>
      <c r="J15" s="102"/>
    </row>
    <row r="16" spans="1:10" ht="21.75" customHeight="1">
      <c r="A16" s="103">
        <v>13</v>
      </c>
      <c r="B16" s="104" t="s">
        <v>159</v>
      </c>
      <c r="C16" s="108"/>
      <c r="D16" s="109"/>
      <c r="E16" s="106">
        <v>1628000</v>
      </c>
      <c r="F16" s="107">
        <f t="shared" si="0"/>
        <v>81400</v>
      </c>
      <c r="G16" s="110" t="s">
        <v>155</v>
      </c>
      <c r="J16" s="102"/>
    </row>
    <row r="17" spans="1:10" ht="21.75" customHeight="1">
      <c r="A17" s="103">
        <v>14</v>
      </c>
      <c r="B17" s="104" t="s">
        <v>160</v>
      </c>
      <c r="C17" s="108"/>
      <c r="D17" s="109"/>
      <c r="E17" s="106">
        <v>1123400</v>
      </c>
      <c r="F17" s="107">
        <f t="shared" si="0"/>
        <v>56170</v>
      </c>
      <c r="G17" s="110" t="s">
        <v>155</v>
      </c>
      <c r="J17" s="102"/>
    </row>
    <row r="18" spans="1:10" ht="21.75" customHeight="1">
      <c r="A18" s="103">
        <v>15</v>
      </c>
      <c r="B18" s="104" t="s">
        <v>154</v>
      </c>
      <c r="C18" s="108"/>
      <c r="D18" s="109"/>
      <c r="E18" s="106">
        <v>2831400</v>
      </c>
      <c r="F18" s="107">
        <f t="shared" si="0"/>
        <v>141570</v>
      </c>
      <c r="G18" s="110" t="s">
        <v>155</v>
      </c>
      <c r="J18" s="102"/>
    </row>
    <row r="19" spans="1:10" ht="21.75" customHeight="1">
      <c r="A19" s="111">
        <v>16</v>
      </c>
      <c r="B19" s="112" t="s">
        <v>161</v>
      </c>
      <c r="C19" s="113"/>
      <c r="D19" s="114"/>
      <c r="E19" s="115">
        <v>2831300</v>
      </c>
      <c r="F19" s="116">
        <f t="shared" si="0"/>
        <v>141565</v>
      </c>
      <c r="G19" s="110" t="s">
        <v>155</v>
      </c>
      <c r="J19" s="102"/>
    </row>
    <row r="20" spans="1:7" s="88" customFormat="1" ht="21.75" customHeight="1">
      <c r="A20" s="117"/>
      <c r="B20" s="118" t="s">
        <v>32</v>
      </c>
      <c r="C20" s="117"/>
      <c r="D20" s="117"/>
      <c r="E20" s="119">
        <f>SUM(E8:E19)</f>
        <v>31812400</v>
      </c>
      <c r="F20" s="120">
        <f>SUM(F8:F19)</f>
        <v>1590620</v>
      </c>
      <c r="G20" s="121"/>
    </row>
    <row r="21" spans="5:7" ht="14.25">
      <c r="E21" s="122"/>
      <c r="F21" s="123"/>
      <c r="G21" s="124"/>
    </row>
    <row r="22" spans="5:6" ht="14.25">
      <c r="E22" s="124"/>
      <c r="F22" s="125"/>
    </row>
    <row r="23" spans="3:6" ht="14.25">
      <c r="C23" s="267"/>
      <c r="D23" s="267"/>
      <c r="E23" s="267"/>
      <c r="F23" s="267"/>
    </row>
    <row r="24" spans="3:7" ht="37.5" customHeight="1">
      <c r="C24" s="268"/>
      <c r="D24" s="268"/>
      <c r="E24" s="268"/>
      <c r="F24" s="268"/>
      <c r="G24" s="126"/>
    </row>
  </sheetData>
  <sheetProtection/>
  <mergeCells count="9">
    <mergeCell ref="C23:F23"/>
    <mergeCell ref="C24:F24"/>
    <mergeCell ref="A1:F1"/>
    <mergeCell ref="A2:F2"/>
    <mergeCell ref="A6:A7"/>
    <mergeCell ref="B6:B7"/>
    <mergeCell ref="C6:C7"/>
    <mergeCell ref="E6:E7"/>
    <mergeCell ref="F6:F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2"/>
    </row>
    <row r="5" ht="12.75">
      <c r="C5" s="12"/>
    </row>
    <row r="6" ht="13.5" thickBot="1">
      <c r="C6" s="12"/>
    </row>
    <row r="7" spans="1:3" ht="12.75">
      <c r="A7" s="11"/>
      <c r="C7" s="12"/>
    </row>
    <row r="8" spans="1:3" ht="12.75">
      <c r="A8" s="11"/>
      <c r="C8" s="12"/>
    </row>
    <row r="9" spans="1:3" ht="12.75">
      <c r="A9" s="11"/>
      <c r="C9" s="12"/>
    </row>
    <row r="10" spans="1:3" ht="12.75">
      <c r="A10" s="11"/>
      <c r="C10" s="12"/>
    </row>
    <row r="11" spans="1:3" ht="13.5" thickBot="1">
      <c r="A11" s="11"/>
      <c r="C11" s="12"/>
    </row>
    <row r="12" ht="12.75">
      <c r="C12" s="12"/>
    </row>
    <row r="13" ht="13.5" thickBot="1">
      <c r="C13" s="12"/>
    </row>
    <row r="14" spans="1:3" ht="13.5" thickBot="1">
      <c r="A14" s="11"/>
      <c r="C14" s="12"/>
    </row>
    <row r="15" ht="12.75">
      <c r="A15" s="12"/>
    </row>
    <row r="16" ht="13.5" thickBot="1">
      <c r="A16" s="12"/>
    </row>
    <row r="17" spans="1:3" ht="13.5" thickBot="1">
      <c r="A17" s="12"/>
      <c r="C17" s="11"/>
    </row>
    <row r="18" ht="12.75">
      <c r="C18" s="12"/>
    </row>
    <row r="19" ht="12.75">
      <c r="C19" s="12"/>
    </row>
    <row r="20" spans="1:3" ht="12.75">
      <c r="A20" s="11"/>
      <c r="C20" s="12"/>
    </row>
    <row r="21" spans="1:3" ht="12.75">
      <c r="A21" s="12"/>
      <c r="C21" s="12"/>
    </row>
    <row r="22" spans="1:3" ht="12.75">
      <c r="A22" s="12"/>
      <c r="C22" s="12"/>
    </row>
    <row r="23" spans="1:3" ht="12.75">
      <c r="A23" s="12"/>
      <c r="C23" s="12"/>
    </row>
    <row r="24" ht="12.75">
      <c r="A24" s="12"/>
    </row>
    <row r="25" ht="12.75">
      <c r="A25" s="12"/>
    </row>
    <row r="26" spans="1:3" ht="13.5" thickBot="1">
      <c r="A26" s="12"/>
      <c r="C26" s="11"/>
    </row>
    <row r="27" spans="1:3" ht="12.75">
      <c r="A27" s="12"/>
      <c r="C27" s="12"/>
    </row>
    <row r="28" spans="1:3" ht="12.75">
      <c r="A28" s="12"/>
      <c r="C28" s="12"/>
    </row>
    <row r="29" spans="1:3" ht="12.75">
      <c r="A29" s="12"/>
      <c r="C29" s="12"/>
    </row>
    <row r="30" spans="1:3" ht="12.75">
      <c r="A30" s="12"/>
      <c r="C30" s="12"/>
    </row>
    <row r="31" spans="1:3" ht="12.75">
      <c r="A31" s="12"/>
      <c r="C31" s="12"/>
    </row>
    <row r="32" spans="1:3" ht="12.75">
      <c r="A32" s="12"/>
      <c r="C32" s="12"/>
    </row>
    <row r="33" spans="1:3" ht="12.75">
      <c r="A33" s="12"/>
      <c r="C33" s="12"/>
    </row>
    <row r="34" spans="1:3" ht="12.75">
      <c r="A34" s="12"/>
      <c r="C34" s="12"/>
    </row>
    <row r="35" spans="1:3" ht="12.75">
      <c r="A35" s="12"/>
      <c r="C35" s="12"/>
    </row>
    <row r="36" spans="1:3" ht="12.75">
      <c r="A36" s="12"/>
      <c r="C36" s="12"/>
    </row>
    <row r="37" ht="12.75">
      <c r="A37" s="12"/>
    </row>
    <row r="38" ht="12.75">
      <c r="A38" s="12"/>
    </row>
    <row r="39" spans="1:3" ht="12.75">
      <c r="A39" s="12"/>
      <c r="C39" s="12"/>
    </row>
    <row r="40" spans="1:3" ht="12.75">
      <c r="A40" s="12"/>
      <c r="C40" s="12"/>
    </row>
    <row r="41" spans="1:3" ht="12.75">
      <c r="A41" s="12"/>
      <c r="C41" s="12"/>
    </row>
  </sheetData>
  <sheetProtection password="8863" sheet="1" object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row>
    <row r="5" ht="12.75">
      <c r="C5"/>
    </row>
    <row r="6" ht="13.5" thickBot="1">
      <c r="C6"/>
    </row>
    <row r="7" spans="1:3" ht="12.75">
      <c r="A7" s="11"/>
      <c r="C7"/>
    </row>
    <row r="8" spans="1:3" ht="12.75">
      <c r="A8" s="11"/>
      <c r="C8"/>
    </row>
    <row r="9" spans="1:3" ht="12.75">
      <c r="A9" s="11"/>
      <c r="C9"/>
    </row>
    <row r="10" spans="1:3" ht="12.75">
      <c r="A10" s="11"/>
      <c r="C10"/>
    </row>
    <row r="11" spans="1:3" ht="13.5" thickBot="1">
      <c r="A11" s="11"/>
      <c r="C11"/>
    </row>
    <row r="12" ht="12.75">
      <c r="C12"/>
    </row>
    <row r="13" ht="13.5" thickBot="1">
      <c r="C13"/>
    </row>
    <row r="14" spans="1:3" ht="13.5" thickBot="1">
      <c r="A14" s="11"/>
      <c r="C14"/>
    </row>
    <row r="15" ht="12.75">
      <c r="A15"/>
    </row>
    <row r="16" ht="13.5" thickBot="1">
      <c r="A16"/>
    </row>
    <row r="17" spans="1:3" ht="13.5" thickBot="1">
      <c r="A17"/>
      <c r="C17" s="11"/>
    </row>
    <row r="18" ht="12.75">
      <c r="C18"/>
    </row>
    <row r="19" ht="12.75">
      <c r="C19"/>
    </row>
    <row r="20" spans="1:3" ht="12.75">
      <c r="A20" s="11"/>
      <c r="C20"/>
    </row>
    <row r="21" spans="1:3" ht="12.75">
      <c r="A21"/>
      <c r="C21"/>
    </row>
    <row r="22" spans="1:3" ht="12.75">
      <c r="A22"/>
      <c r="C22"/>
    </row>
    <row r="23" spans="1:3" ht="12.75">
      <c r="A23"/>
      <c r="C23"/>
    </row>
    <row r="24" ht="12.75">
      <c r="A24"/>
    </row>
    <row r="25" ht="12.75">
      <c r="A25"/>
    </row>
    <row r="26" spans="1:3" ht="13.5" thickBot="1">
      <c r="A26"/>
      <c r="C26" s="11"/>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row>
    <row r="5" ht="12.75">
      <c r="C5"/>
    </row>
    <row r="6" ht="13.5" thickBot="1">
      <c r="C6"/>
    </row>
    <row r="7" spans="1:3" ht="12.75">
      <c r="A7" s="11"/>
      <c r="C7"/>
    </row>
    <row r="8" spans="1:3" ht="12.75">
      <c r="A8" s="11"/>
      <c r="C8"/>
    </row>
    <row r="9" spans="1:3" ht="12.75">
      <c r="A9" s="11"/>
      <c r="C9"/>
    </row>
    <row r="10" spans="1:3" ht="12.75">
      <c r="A10" s="11"/>
      <c r="C10"/>
    </row>
    <row r="11" spans="1:3" ht="13.5" thickBot="1">
      <c r="A11" s="11"/>
      <c r="C11"/>
    </row>
    <row r="12" ht="12.75">
      <c r="C12"/>
    </row>
    <row r="13" ht="13.5" thickBot="1">
      <c r="C13"/>
    </row>
    <row r="14" spans="1:3" ht="13.5" thickBot="1">
      <c r="A14" s="11"/>
      <c r="C14"/>
    </row>
    <row r="15" ht="12.75">
      <c r="A15"/>
    </row>
    <row r="16" ht="13.5" thickBot="1">
      <c r="A16"/>
    </row>
    <row r="17" spans="1:3" ht="13.5" thickBot="1">
      <c r="A17"/>
      <c r="C17" s="11"/>
    </row>
    <row r="18" ht="12.75">
      <c r="C18"/>
    </row>
    <row r="19" ht="12.75">
      <c r="C19"/>
    </row>
    <row r="20" spans="1:3" ht="12.75">
      <c r="A20" s="11"/>
      <c r="C20"/>
    </row>
    <row r="21" spans="1:3" ht="12.75">
      <c r="A21"/>
      <c r="C21"/>
    </row>
    <row r="22" spans="1:3" ht="12.75">
      <c r="A22"/>
      <c r="C22"/>
    </row>
    <row r="23" spans="1:3" ht="12.75">
      <c r="A23"/>
      <c r="C23"/>
    </row>
    <row r="24" ht="12.75">
      <c r="A24"/>
    </row>
    <row r="25" ht="12.75">
      <c r="A25"/>
    </row>
    <row r="26" spans="1:3" ht="13.5" thickBot="1">
      <c r="A26"/>
      <c r="C26" s="11"/>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row>
    <row r="5" ht="12.75">
      <c r="C5"/>
    </row>
    <row r="6" ht="13.5" thickBot="1">
      <c r="C6"/>
    </row>
    <row r="7" spans="1:3" ht="12.75">
      <c r="A7" s="11"/>
      <c r="C7"/>
    </row>
    <row r="8" spans="1:3" ht="12.75">
      <c r="A8" s="11"/>
      <c r="C8"/>
    </row>
    <row r="9" spans="1:3" ht="12.75">
      <c r="A9" s="11"/>
      <c r="C9"/>
    </row>
    <row r="10" spans="1:3" ht="12.75">
      <c r="A10" s="11"/>
      <c r="C10"/>
    </row>
    <row r="11" spans="1:3" ht="13.5" thickBot="1">
      <c r="A11" s="11"/>
      <c r="C11"/>
    </row>
    <row r="12" ht="12.75">
      <c r="C12"/>
    </row>
    <row r="13" ht="13.5" thickBot="1">
      <c r="C13"/>
    </row>
    <row r="14" spans="1:3" ht="13.5" thickBot="1">
      <c r="A14" s="11"/>
      <c r="C14"/>
    </row>
    <row r="15" ht="12.75">
      <c r="A15"/>
    </row>
    <row r="16" ht="13.5" thickBot="1">
      <c r="A16"/>
    </row>
    <row r="17" spans="1:3" ht="13.5" thickBot="1">
      <c r="A17"/>
      <c r="C17" s="11"/>
    </row>
    <row r="18" ht="12.75">
      <c r="C18"/>
    </row>
    <row r="19" ht="12.75">
      <c r="C19"/>
    </row>
    <row r="20" spans="1:3" ht="12.75">
      <c r="A20" s="11"/>
      <c r="C20"/>
    </row>
    <row r="21" spans="1:3" ht="12.75">
      <c r="A21"/>
      <c r="C21"/>
    </row>
    <row r="22" spans="1:3" ht="12.75">
      <c r="A22"/>
      <c r="C22"/>
    </row>
    <row r="23" spans="1:3" ht="12.75">
      <c r="A23"/>
      <c r="C23"/>
    </row>
    <row r="24" ht="12.75">
      <c r="A24"/>
    </row>
    <row r="25" ht="12.75">
      <c r="A25"/>
    </row>
    <row r="26" spans="1:3" ht="13.5" thickBot="1">
      <c r="A26"/>
      <c r="C26" s="11"/>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row>
    <row r="5" ht="12.75">
      <c r="C5"/>
    </row>
    <row r="6" ht="13.5" thickBot="1">
      <c r="C6"/>
    </row>
    <row r="7" spans="1:3" ht="12.75">
      <c r="A7" s="11"/>
      <c r="C7"/>
    </row>
    <row r="8" spans="1:3" ht="12.75">
      <c r="A8" s="11"/>
      <c r="C8"/>
    </row>
    <row r="9" spans="1:3" ht="12.75">
      <c r="A9" s="11"/>
      <c r="C9"/>
    </row>
    <row r="10" spans="1:3" ht="12.75">
      <c r="A10" s="11"/>
      <c r="C10"/>
    </row>
    <row r="11" spans="1:3" ht="13.5" thickBot="1">
      <c r="A11" s="11"/>
      <c r="C11"/>
    </row>
    <row r="12" ht="12.75">
      <c r="C12"/>
    </row>
    <row r="13" ht="13.5" thickBot="1">
      <c r="C13"/>
    </row>
    <row r="14" spans="1:3" ht="13.5" thickBot="1">
      <c r="A14" s="11"/>
      <c r="C14"/>
    </row>
    <row r="15" ht="12.75">
      <c r="A15"/>
    </row>
    <row r="16" ht="13.5" thickBot="1">
      <c r="A16"/>
    </row>
    <row r="17" spans="1:3" ht="13.5" thickBot="1">
      <c r="A17"/>
      <c r="C17" s="11"/>
    </row>
    <row r="18" ht="12.75">
      <c r="C18"/>
    </row>
    <row r="19" ht="12.75">
      <c r="C19"/>
    </row>
    <row r="20" spans="1:3" ht="12.75">
      <c r="A20" s="11"/>
      <c r="C20"/>
    </row>
    <row r="21" spans="1:3" ht="12.75">
      <c r="A21"/>
      <c r="C21"/>
    </row>
    <row r="22" spans="1:3" ht="12.75">
      <c r="A22"/>
      <c r="C22"/>
    </row>
    <row r="23" spans="1:3" ht="12.75">
      <c r="A23"/>
      <c r="C23"/>
    </row>
    <row r="24" ht="12.75">
      <c r="A24"/>
    </row>
    <row r="25" ht="12.75">
      <c r="A25"/>
    </row>
    <row r="26" spans="1:3" ht="13.5" thickBot="1">
      <c r="A26"/>
      <c r="C26" s="11"/>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1"/>
    </row>
    <row r="5" ht="12.75">
      <c r="C5" s="11"/>
    </row>
    <row r="6" ht="13.5" thickBot="1">
      <c r="C6" s="11"/>
    </row>
    <row r="7" spans="1:3" ht="12.75">
      <c r="A7" s="11"/>
      <c r="C7" s="11"/>
    </row>
    <row r="8" spans="1:3" ht="12.75">
      <c r="A8" s="11"/>
      <c r="C8" s="11"/>
    </row>
    <row r="9" spans="1:3" ht="12.75">
      <c r="A9" s="11"/>
      <c r="C9" s="11"/>
    </row>
    <row r="10" spans="1:3" ht="12.75">
      <c r="A10" s="11"/>
      <c r="C10" s="11"/>
    </row>
    <row r="11" spans="1:3" ht="13.5" thickBot="1">
      <c r="A11" s="11"/>
      <c r="C11" s="11"/>
    </row>
    <row r="12" ht="12.75">
      <c r="C12" s="11"/>
    </row>
    <row r="13" ht="13.5" thickBot="1">
      <c r="C13" s="11"/>
    </row>
    <row r="14" spans="1:3" ht="13.5" thickBot="1">
      <c r="A14" s="11"/>
      <c r="C14" s="11"/>
    </row>
    <row r="15" ht="12.75">
      <c r="A15" s="11"/>
    </row>
    <row r="16" ht="13.5" thickBot="1">
      <c r="A16" s="11"/>
    </row>
    <row r="17" spans="1:3" ht="13.5" thickBot="1">
      <c r="A17" s="11"/>
      <c r="C17" s="11"/>
    </row>
    <row r="18" ht="12.75">
      <c r="C18" s="11"/>
    </row>
    <row r="19" ht="12.75">
      <c r="C19" s="11"/>
    </row>
    <row r="20" spans="1:3" ht="12.75">
      <c r="A20" s="11"/>
      <c r="C20" s="11"/>
    </row>
    <row r="21" spans="1:3" ht="12.75">
      <c r="A21" s="11"/>
      <c r="C21" s="11"/>
    </row>
    <row r="22" spans="1:3" ht="12.75">
      <c r="A22" s="11"/>
      <c r="C22" s="11"/>
    </row>
    <row r="23" spans="1:3" ht="12.75">
      <c r="A23" s="11"/>
      <c r="C23" s="11"/>
    </row>
    <row r="24" ht="12.75">
      <c r="A24" s="11"/>
    </row>
    <row r="25" ht="12.75">
      <c r="A25" s="11"/>
    </row>
    <row r="26" spans="1:3" ht="13.5" thickBot="1">
      <c r="A26" s="11"/>
      <c r="C26" s="11"/>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1"/>
    </row>
    <row r="5" ht="12.75">
      <c r="C5" s="11"/>
    </row>
    <row r="6" ht="13.5" thickBot="1">
      <c r="C6" s="11"/>
    </row>
    <row r="7" spans="1:3" ht="12.75">
      <c r="A7" s="11"/>
      <c r="C7" s="11"/>
    </row>
    <row r="8" spans="1:3" ht="12.75">
      <c r="A8" s="11"/>
      <c r="C8" s="11"/>
    </row>
    <row r="9" spans="1:3" ht="12.75">
      <c r="A9" s="11"/>
      <c r="C9" s="11"/>
    </row>
    <row r="10" spans="1:3" ht="12.75">
      <c r="A10" s="11"/>
      <c r="C10" s="11"/>
    </row>
    <row r="11" spans="1:3" ht="13.5" thickBot="1">
      <c r="A11" s="11"/>
      <c r="C11" s="11"/>
    </row>
    <row r="12" ht="12.75">
      <c r="C12" s="11"/>
    </row>
    <row r="13" ht="13.5" thickBot="1">
      <c r="C13" s="11"/>
    </row>
    <row r="14" spans="1:3" ht="13.5" thickBot="1">
      <c r="A14" s="11"/>
      <c r="C14" s="11"/>
    </row>
    <row r="15" ht="12.75">
      <c r="A15" s="11"/>
    </row>
    <row r="16" ht="13.5" thickBot="1">
      <c r="A16" s="11"/>
    </row>
    <row r="17" spans="1:3" ht="13.5" thickBot="1">
      <c r="A17" s="11"/>
      <c r="C17" s="11"/>
    </row>
    <row r="18" ht="12.75">
      <c r="C18" s="11"/>
    </row>
    <row r="19" ht="12.75">
      <c r="C19" s="11"/>
    </row>
    <row r="20" spans="1:3" ht="12.75">
      <c r="A20" s="11"/>
      <c r="C20" s="11"/>
    </row>
    <row r="21" spans="1:3" ht="12.75">
      <c r="A21" s="11"/>
      <c r="C21" s="11"/>
    </row>
    <row r="22" spans="1:3" ht="12.75">
      <c r="A22" s="11"/>
      <c r="C22" s="11"/>
    </row>
    <row r="23" spans="1:3" ht="12.75">
      <c r="A23" s="11"/>
      <c r="C23" s="11"/>
    </row>
    <row r="24" ht="12.75">
      <c r="A24" s="11"/>
    </row>
    <row r="25" ht="12.75">
      <c r="A25" s="11"/>
    </row>
    <row r="26" spans="1:3" ht="13.5" thickBot="1">
      <c r="A26" s="11"/>
      <c r="C26" s="11"/>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3"/>
    </row>
    <row r="5" ht="12.75">
      <c r="C5" s="13"/>
    </row>
    <row r="6" ht="13.5" thickBot="1">
      <c r="C6" s="13"/>
    </row>
    <row r="7" spans="1:3" ht="12.75">
      <c r="A7" s="11"/>
      <c r="C7" s="13"/>
    </row>
    <row r="8" spans="1:3" ht="12.75">
      <c r="A8" s="11"/>
      <c r="C8" s="13"/>
    </row>
    <row r="9" spans="1:3" ht="12.75">
      <c r="A9" s="11"/>
      <c r="C9" s="13"/>
    </row>
    <row r="10" spans="1:3" ht="12.75">
      <c r="A10" s="11"/>
      <c r="C10" s="13"/>
    </row>
    <row r="11" spans="1:3" ht="13.5" thickBot="1">
      <c r="A11" s="11"/>
      <c r="C11" s="13"/>
    </row>
    <row r="12" ht="12.75">
      <c r="C12" s="13"/>
    </row>
    <row r="13" ht="13.5" thickBot="1">
      <c r="C13" s="13"/>
    </row>
    <row r="14" spans="1:3" ht="13.5" thickBot="1">
      <c r="A14" s="11"/>
      <c r="C14" s="13"/>
    </row>
    <row r="15" ht="12.75">
      <c r="A15" s="13"/>
    </row>
    <row r="16" ht="13.5" thickBot="1">
      <c r="A16" s="13"/>
    </row>
    <row r="17" spans="1:3" ht="13.5" thickBot="1">
      <c r="A17" s="13"/>
      <c r="C17" s="11"/>
    </row>
    <row r="18" ht="12.75">
      <c r="C18" s="13"/>
    </row>
    <row r="19" ht="12.75">
      <c r="C19" s="13"/>
    </row>
    <row r="20" spans="1:3" ht="12.75">
      <c r="A20" s="11"/>
      <c r="C20" s="13"/>
    </row>
    <row r="21" spans="1:3" ht="12.75">
      <c r="A21" s="13"/>
      <c r="C21" s="13"/>
    </row>
    <row r="22" spans="1:3" ht="12.75">
      <c r="A22" s="13"/>
      <c r="C22" s="13"/>
    </row>
    <row r="23" spans="1:3" ht="12.75">
      <c r="A23" s="13"/>
      <c r="C23" s="13"/>
    </row>
    <row r="24" ht="12.75">
      <c r="A24" s="13"/>
    </row>
    <row r="25" ht="12.75">
      <c r="A25" s="13"/>
    </row>
    <row r="26" spans="1:3" ht="13.5" thickBot="1">
      <c r="A26" s="13"/>
      <c r="C26" s="11"/>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1"/>
    </row>
    <row r="5" ht="12.75">
      <c r="C5" s="11"/>
    </row>
    <row r="6" ht="13.5" thickBot="1">
      <c r="C6" s="11"/>
    </row>
    <row r="7" spans="1:3" ht="12.75">
      <c r="A7" s="11"/>
      <c r="C7" s="11"/>
    </row>
    <row r="8" spans="1:3" ht="12.75">
      <c r="A8" s="11"/>
      <c r="C8" s="11"/>
    </row>
    <row r="9" spans="1:3" ht="12.75">
      <c r="A9" s="11"/>
      <c r="C9" s="11"/>
    </row>
    <row r="10" spans="1:3" ht="12.75">
      <c r="A10" s="11"/>
      <c r="C10" s="11"/>
    </row>
    <row r="11" spans="1:3" ht="13.5" thickBot="1">
      <c r="A11" s="11"/>
      <c r="C11" s="11"/>
    </row>
    <row r="12" ht="12.75">
      <c r="C12" s="11"/>
    </row>
    <row r="13" ht="13.5" thickBot="1">
      <c r="C13" s="11"/>
    </row>
    <row r="14" spans="1:3" ht="13.5" thickBot="1">
      <c r="A14" s="11"/>
      <c r="C14" s="11"/>
    </row>
    <row r="15" ht="12.75">
      <c r="A15" s="11"/>
    </row>
    <row r="16" ht="13.5" thickBot="1">
      <c r="A16" s="11"/>
    </row>
    <row r="17" spans="1:3" ht="13.5" thickBot="1">
      <c r="A17" s="11"/>
      <c r="C17" s="11"/>
    </row>
    <row r="18" ht="12.75">
      <c r="C18" s="11"/>
    </row>
    <row r="19" ht="12.75">
      <c r="C19" s="11"/>
    </row>
    <row r="20" spans="1:3" ht="12.75">
      <c r="A20" s="11"/>
      <c r="C20" s="11"/>
    </row>
    <row r="21" spans="1:3" ht="12.75">
      <c r="A21" s="11"/>
      <c r="C21" s="11"/>
    </row>
    <row r="22" spans="1:3" ht="12.75">
      <c r="A22" s="11"/>
      <c r="C22" s="11"/>
    </row>
    <row r="23" spans="1:3" ht="12.75">
      <c r="A23" s="11"/>
      <c r="C23" s="11"/>
    </row>
    <row r="24" ht="12.75">
      <c r="A24" s="11"/>
    </row>
    <row r="25" ht="12.75">
      <c r="A25" s="11"/>
    </row>
    <row r="26" spans="1:3" ht="13.5" thickBot="1">
      <c r="A26" s="11"/>
      <c r="C26" s="11"/>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9">
      <selection activeCell="L10" sqref="L10:M10"/>
    </sheetView>
  </sheetViews>
  <sheetFormatPr defaultColWidth="9.140625" defaultRowHeight="23.25" customHeight="1"/>
  <sheetData>
    <row r="1" spans="1:13" ht="23.25" customHeight="1">
      <c r="A1" s="75"/>
      <c r="B1" s="298" t="s">
        <v>118</v>
      </c>
      <c r="C1" s="299"/>
      <c r="D1" s="299"/>
      <c r="E1" s="299"/>
      <c r="F1" s="299"/>
      <c r="G1" s="299"/>
      <c r="H1" s="299"/>
      <c r="I1" s="299"/>
      <c r="J1" s="299"/>
      <c r="K1" s="299"/>
      <c r="L1" s="299"/>
      <c r="M1" s="299"/>
    </row>
    <row r="2" spans="1:13" ht="23.25" customHeight="1">
      <c r="A2" s="75"/>
      <c r="B2" s="300" t="s">
        <v>119</v>
      </c>
      <c r="C2" s="300"/>
      <c r="D2" s="300"/>
      <c r="E2" s="300"/>
      <c r="F2" s="300"/>
      <c r="G2" s="300"/>
      <c r="H2" s="300"/>
      <c r="I2" s="300"/>
      <c r="J2" s="300"/>
      <c r="K2" s="300"/>
      <c r="L2" s="300"/>
      <c r="M2" s="300"/>
    </row>
    <row r="3" spans="1:13" ht="23.25" customHeight="1">
      <c r="A3" s="76"/>
      <c r="B3" s="77" t="s">
        <v>120</v>
      </c>
      <c r="C3" s="291" t="s">
        <v>121</v>
      </c>
      <c r="D3" s="291"/>
      <c r="E3" s="291"/>
      <c r="F3" s="291"/>
      <c r="G3" s="291"/>
      <c r="H3" s="291"/>
      <c r="I3" s="291"/>
      <c r="J3" s="291"/>
      <c r="K3" s="291"/>
      <c r="L3" s="291"/>
      <c r="M3" s="291"/>
    </row>
    <row r="4" spans="1:13" ht="23.25" customHeight="1">
      <c r="A4" s="76"/>
      <c r="B4" s="77" t="s">
        <v>122</v>
      </c>
      <c r="C4" s="291" t="s">
        <v>123</v>
      </c>
      <c r="D4" s="291"/>
      <c r="E4" s="291"/>
      <c r="F4" s="291"/>
      <c r="G4" s="291"/>
      <c r="H4" s="291"/>
      <c r="I4" s="301"/>
      <c r="J4" s="301"/>
      <c r="K4" s="301"/>
      <c r="L4" s="301"/>
      <c r="M4" s="301"/>
    </row>
    <row r="5" spans="1:13" ht="23.25" customHeight="1">
      <c r="A5" s="75"/>
      <c r="B5" s="77" t="s">
        <v>124</v>
      </c>
      <c r="C5" s="291" t="s">
        <v>125</v>
      </c>
      <c r="D5" s="291"/>
      <c r="E5" s="291"/>
      <c r="F5" s="291"/>
      <c r="G5" s="291"/>
      <c r="H5" s="291"/>
      <c r="I5" s="292"/>
      <c r="J5" s="292"/>
      <c r="K5" s="292"/>
      <c r="L5" s="292"/>
      <c r="M5" s="292"/>
    </row>
    <row r="6" spans="1:13" ht="23.25" customHeight="1">
      <c r="A6" s="76"/>
      <c r="B6" s="77" t="s">
        <v>126</v>
      </c>
      <c r="C6" s="291" t="s">
        <v>127</v>
      </c>
      <c r="D6" s="291"/>
      <c r="E6" s="291"/>
      <c r="F6" s="291"/>
      <c r="G6" s="291"/>
      <c r="H6" s="291"/>
      <c r="I6" s="292"/>
      <c r="J6" s="292"/>
      <c r="K6" s="292"/>
      <c r="L6" s="292"/>
      <c r="M6" s="292"/>
    </row>
    <row r="7" spans="1:13" ht="23.25" customHeight="1" thickBot="1">
      <c r="A7" s="76"/>
      <c r="B7" s="76"/>
      <c r="C7" s="76"/>
      <c r="D7" s="76"/>
      <c r="E7" s="76"/>
      <c r="F7" s="76"/>
      <c r="G7" s="76"/>
      <c r="H7" s="76"/>
      <c r="I7" s="78"/>
      <c r="J7" s="78"/>
      <c r="K7" s="293"/>
      <c r="L7" s="293"/>
      <c r="M7" s="293"/>
    </row>
    <row r="8" spans="1:13" ht="23.25" customHeight="1" thickBot="1">
      <c r="A8" s="76"/>
      <c r="B8" s="79" t="s">
        <v>35</v>
      </c>
      <c r="C8" s="294" t="s">
        <v>22</v>
      </c>
      <c r="D8" s="295"/>
      <c r="E8" s="295"/>
      <c r="F8" s="295"/>
      <c r="G8" s="295"/>
      <c r="H8" s="295"/>
      <c r="I8" s="79" t="s">
        <v>128</v>
      </c>
      <c r="J8" s="296" t="s">
        <v>129</v>
      </c>
      <c r="K8" s="296"/>
      <c r="L8" s="297"/>
      <c r="M8" s="297"/>
    </row>
    <row r="9" spans="1:13" ht="23.25" customHeight="1">
      <c r="A9" s="76"/>
      <c r="B9" s="287" t="s">
        <v>27</v>
      </c>
      <c r="C9" s="289" t="s">
        <v>130</v>
      </c>
      <c r="D9" s="290"/>
      <c r="E9" s="290"/>
      <c r="F9" s="290"/>
      <c r="G9" s="290"/>
      <c r="H9" s="290"/>
      <c r="I9" s="80" t="s">
        <v>56</v>
      </c>
      <c r="J9" s="280" t="s">
        <v>57</v>
      </c>
      <c r="K9" s="280"/>
      <c r="L9" s="281"/>
      <c r="M9" s="281"/>
    </row>
    <row r="10" spans="1:13" ht="23.25" customHeight="1" thickBot="1">
      <c r="A10" s="76"/>
      <c r="B10" s="288"/>
      <c r="C10" s="278" t="s">
        <v>131</v>
      </c>
      <c r="D10" s="279"/>
      <c r="E10" s="279"/>
      <c r="F10" s="279"/>
      <c r="G10" s="279"/>
      <c r="H10" s="279"/>
      <c r="I10" s="80" t="s">
        <v>60</v>
      </c>
      <c r="J10" s="280" t="s">
        <v>57</v>
      </c>
      <c r="K10" s="280"/>
      <c r="L10" s="281"/>
      <c r="M10" s="281"/>
    </row>
    <row r="11" spans="1:13" ht="23.25" customHeight="1" thickBot="1">
      <c r="A11" s="76"/>
      <c r="B11" s="81" t="s">
        <v>28</v>
      </c>
      <c r="C11" s="283" t="s">
        <v>132</v>
      </c>
      <c r="D11" s="284"/>
      <c r="E11" s="284"/>
      <c r="F11" s="284"/>
      <c r="G11" s="284"/>
      <c r="H11" s="284"/>
      <c r="I11" s="82" t="s">
        <v>63</v>
      </c>
      <c r="J11" s="285" t="s">
        <v>57</v>
      </c>
      <c r="K11" s="285"/>
      <c r="L11" s="286">
        <f>SUM(L12:M13)</f>
        <v>0</v>
      </c>
      <c r="M11" s="286"/>
    </row>
    <row r="12" spans="1:13" ht="23.25" customHeight="1" thickBot="1">
      <c r="A12" s="76"/>
      <c r="B12" s="83" t="s">
        <v>66</v>
      </c>
      <c r="C12" s="278" t="s">
        <v>59</v>
      </c>
      <c r="D12" s="279"/>
      <c r="E12" s="279"/>
      <c r="F12" s="279"/>
      <c r="G12" s="279"/>
      <c r="H12" s="279"/>
      <c r="I12" s="80" t="s">
        <v>64</v>
      </c>
      <c r="J12" s="280" t="s">
        <v>57</v>
      </c>
      <c r="K12" s="280"/>
      <c r="L12" s="281"/>
      <c r="M12" s="281"/>
    </row>
    <row r="13" spans="1:13" ht="23.25" customHeight="1" thickBot="1">
      <c r="A13" s="76"/>
      <c r="B13" s="83" t="s">
        <v>69</v>
      </c>
      <c r="C13" s="278" t="s">
        <v>62</v>
      </c>
      <c r="D13" s="279"/>
      <c r="E13" s="279"/>
      <c r="F13" s="279"/>
      <c r="G13" s="279"/>
      <c r="H13" s="279"/>
      <c r="I13" s="80" t="s">
        <v>68</v>
      </c>
      <c r="J13" s="280" t="s">
        <v>57</v>
      </c>
      <c r="K13" s="280"/>
      <c r="L13" s="281"/>
      <c r="M13" s="281"/>
    </row>
    <row r="14" spans="1:13" ht="23.25" customHeight="1" thickBot="1">
      <c r="A14" s="76"/>
      <c r="B14" s="81" t="s">
        <v>29</v>
      </c>
      <c r="C14" s="283" t="s">
        <v>133</v>
      </c>
      <c r="D14" s="284"/>
      <c r="E14" s="284"/>
      <c r="F14" s="284"/>
      <c r="G14" s="284"/>
      <c r="H14" s="284"/>
      <c r="I14" s="82" t="s">
        <v>71</v>
      </c>
      <c r="J14" s="285" t="s">
        <v>65</v>
      </c>
      <c r="K14" s="285"/>
      <c r="L14" s="286">
        <f>SUM(L15:M17)</f>
        <v>0</v>
      </c>
      <c r="M14" s="286"/>
    </row>
    <row r="15" spans="1:13" ht="23.25" customHeight="1" thickBot="1">
      <c r="A15" s="76"/>
      <c r="B15" s="83" t="s">
        <v>75</v>
      </c>
      <c r="C15" s="278" t="s">
        <v>67</v>
      </c>
      <c r="D15" s="279"/>
      <c r="E15" s="279"/>
      <c r="F15" s="279"/>
      <c r="G15" s="279"/>
      <c r="H15" s="279"/>
      <c r="I15" s="80" t="s">
        <v>73</v>
      </c>
      <c r="J15" s="280" t="s">
        <v>65</v>
      </c>
      <c r="K15" s="280"/>
      <c r="L15" s="281"/>
      <c r="M15" s="281"/>
    </row>
    <row r="16" spans="1:13" ht="23.25" customHeight="1" thickBot="1">
      <c r="A16" s="76"/>
      <c r="B16" s="84" t="s">
        <v>77</v>
      </c>
      <c r="C16" s="278" t="s">
        <v>70</v>
      </c>
      <c r="D16" s="279"/>
      <c r="E16" s="279"/>
      <c r="F16" s="279"/>
      <c r="G16" s="279"/>
      <c r="H16" s="279"/>
      <c r="I16" s="80" t="s">
        <v>74</v>
      </c>
      <c r="J16" s="280" t="s">
        <v>65</v>
      </c>
      <c r="K16" s="280"/>
      <c r="L16" s="281"/>
      <c r="M16" s="281"/>
    </row>
    <row r="17" spans="1:13" ht="23.25" customHeight="1" thickBot="1">
      <c r="A17" s="76"/>
      <c r="B17" s="83" t="s">
        <v>79</v>
      </c>
      <c r="C17" s="278" t="s">
        <v>62</v>
      </c>
      <c r="D17" s="279"/>
      <c r="E17" s="279"/>
      <c r="F17" s="279"/>
      <c r="G17" s="279"/>
      <c r="H17" s="279"/>
      <c r="I17" s="80" t="s">
        <v>76</v>
      </c>
      <c r="J17" s="280" t="s">
        <v>65</v>
      </c>
      <c r="K17" s="280"/>
      <c r="L17" s="281"/>
      <c r="M17" s="281"/>
    </row>
    <row r="18" spans="1:13" ht="23.25" customHeight="1" thickBot="1">
      <c r="A18" s="76"/>
      <c r="B18" s="81" t="s">
        <v>30</v>
      </c>
      <c r="C18" s="283" t="s">
        <v>134</v>
      </c>
      <c r="D18" s="284"/>
      <c r="E18" s="284"/>
      <c r="F18" s="284"/>
      <c r="G18" s="284"/>
      <c r="H18" s="284"/>
      <c r="I18" s="82" t="s">
        <v>78</v>
      </c>
      <c r="J18" s="285" t="s">
        <v>65</v>
      </c>
      <c r="K18" s="285"/>
      <c r="L18" s="286">
        <f>SUM(L19:M21)</f>
        <v>9000000</v>
      </c>
      <c r="M18" s="286"/>
    </row>
    <row r="19" spans="1:13" ht="23.25" customHeight="1" thickBot="1">
      <c r="A19" s="85"/>
      <c r="B19" s="83" t="s">
        <v>82</v>
      </c>
      <c r="C19" s="278" t="s">
        <v>67</v>
      </c>
      <c r="D19" s="279"/>
      <c r="E19" s="279"/>
      <c r="F19" s="279"/>
      <c r="G19" s="279"/>
      <c r="H19" s="279"/>
      <c r="I19" s="80" t="s">
        <v>80</v>
      </c>
      <c r="J19" s="280" t="s">
        <v>65</v>
      </c>
      <c r="K19" s="280"/>
      <c r="L19" s="281"/>
      <c r="M19" s="281"/>
    </row>
    <row r="20" spans="1:13" ht="23.25" customHeight="1" thickBot="1">
      <c r="A20" s="76"/>
      <c r="B20" s="83" t="s">
        <v>84</v>
      </c>
      <c r="C20" s="278" t="s">
        <v>70</v>
      </c>
      <c r="D20" s="279"/>
      <c r="E20" s="279"/>
      <c r="F20" s="279"/>
      <c r="G20" s="279"/>
      <c r="H20" s="279"/>
      <c r="I20" s="80" t="s">
        <v>81</v>
      </c>
      <c r="J20" s="280" t="s">
        <v>65</v>
      </c>
      <c r="K20" s="280"/>
      <c r="L20" s="281">
        <f>'HĐ duoi 3 thang &amp; khong co HĐ'!F11</f>
        <v>9000000</v>
      </c>
      <c r="M20" s="281"/>
    </row>
    <row r="21" spans="1:13" ht="23.25" customHeight="1" thickBot="1">
      <c r="A21" s="76"/>
      <c r="B21" s="83" t="s">
        <v>86</v>
      </c>
      <c r="C21" s="278" t="s">
        <v>62</v>
      </c>
      <c r="D21" s="279"/>
      <c r="E21" s="279"/>
      <c r="F21" s="279"/>
      <c r="G21" s="279"/>
      <c r="H21" s="279"/>
      <c r="I21" s="80" t="s">
        <v>83</v>
      </c>
      <c r="J21" s="280" t="s">
        <v>65</v>
      </c>
      <c r="K21" s="280"/>
      <c r="L21" s="281"/>
      <c r="M21" s="281"/>
    </row>
    <row r="22" spans="1:13" ht="23.25" customHeight="1" thickBot="1">
      <c r="A22" s="76"/>
      <c r="B22" s="81" t="s">
        <v>31</v>
      </c>
      <c r="C22" s="283" t="s">
        <v>135</v>
      </c>
      <c r="D22" s="284"/>
      <c r="E22" s="284"/>
      <c r="F22" s="284"/>
      <c r="G22" s="284"/>
      <c r="H22" s="284"/>
      <c r="I22" s="82" t="s">
        <v>85</v>
      </c>
      <c r="J22" s="285" t="s">
        <v>65</v>
      </c>
      <c r="K22" s="285"/>
      <c r="L22" s="286">
        <f>SUM(L23:M25)</f>
        <v>0</v>
      </c>
      <c r="M22" s="286"/>
    </row>
    <row r="23" spans="1:13" ht="23.25" customHeight="1" thickBot="1">
      <c r="A23" s="76"/>
      <c r="B23" s="84" t="s">
        <v>136</v>
      </c>
      <c r="C23" s="278" t="s">
        <v>67</v>
      </c>
      <c r="D23" s="279"/>
      <c r="E23" s="279"/>
      <c r="F23" s="279"/>
      <c r="G23" s="279"/>
      <c r="H23" s="279"/>
      <c r="I23" s="80" t="s">
        <v>87</v>
      </c>
      <c r="J23" s="280" t="s">
        <v>65</v>
      </c>
      <c r="K23" s="280"/>
      <c r="L23" s="281"/>
      <c r="M23" s="281"/>
    </row>
    <row r="24" spans="1:13" ht="23.25" customHeight="1" thickBot="1">
      <c r="A24" s="76"/>
      <c r="B24" s="83" t="s">
        <v>137</v>
      </c>
      <c r="C24" s="278" t="s">
        <v>70</v>
      </c>
      <c r="D24" s="279"/>
      <c r="E24" s="279"/>
      <c r="F24" s="279"/>
      <c r="G24" s="279"/>
      <c r="H24" s="279"/>
      <c r="I24" s="80" t="s">
        <v>138</v>
      </c>
      <c r="J24" s="280" t="s">
        <v>65</v>
      </c>
      <c r="K24" s="280"/>
      <c r="L24" s="282"/>
      <c r="M24" s="282"/>
    </row>
    <row r="25" spans="1:13" ht="23.25" customHeight="1" thickBot="1">
      <c r="A25" s="76"/>
      <c r="B25" s="83" t="s">
        <v>139</v>
      </c>
      <c r="C25" s="274" t="s">
        <v>62</v>
      </c>
      <c r="D25" s="275"/>
      <c r="E25" s="275"/>
      <c r="F25" s="275"/>
      <c r="G25" s="275"/>
      <c r="H25" s="275"/>
      <c r="I25" s="86" t="s">
        <v>140</v>
      </c>
      <c r="J25" s="276" t="s">
        <v>65</v>
      </c>
      <c r="K25" s="276"/>
      <c r="L25" s="277"/>
      <c r="M25" s="277"/>
    </row>
  </sheetData>
  <sheetProtection/>
  <mergeCells count="66">
    <mergeCell ref="B1:M1"/>
    <mergeCell ref="B2:M2"/>
    <mergeCell ref="C3:H3"/>
    <mergeCell ref="I3:M3"/>
    <mergeCell ref="C4:H4"/>
    <mergeCell ref="I4:M4"/>
    <mergeCell ref="C5:H5"/>
    <mergeCell ref="I5:M5"/>
    <mergeCell ref="C6:H6"/>
    <mergeCell ref="I6:M6"/>
    <mergeCell ref="K7:M7"/>
    <mergeCell ref="C8:H8"/>
    <mergeCell ref="J8:K8"/>
    <mergeCell ref="L8:M8"/>
    <mergeCell ref="B9:B10"/>
    <mergeCell ref="C9:H9"/>
    <mergeCell ref="J9:K9"/>
    <mergeCell ref="L9:M9"/>
    <mergeCell ref="C10:H10"/>
    <mergeCell ref="J10:K10"/>
    <mergeCell ref="L10:M10"/>
    <mergeCell ref="C11:H11"/>
    <mergeCell ref="J11:K11"/>
    <mergeCell ref="L11:M11"/>
    <mergeCell ref="C12:H12"/>
    <mergeCell ref="J12:K12"/>
    <mergeCell ref="L12:M12"/>
    <mergeCell ref="C13:H13"/>
    <mergeCell ref="J13:K13"/>
    <mergeCell ref="L13:M13"/>
    <mergeCell ref="C14:H14"/>
    <mergeCell ref="J14:K14"/>
    <mergeCell ref="L14:M14"/>
    <mergeCell ref="C15:H15"/>
    <mergeCell ref="J15:K15"/>
    <mergeCell ref="L15:M15"/>
    <mergeCell ref="C16:H16"/>
    <mergeCell ref="J16:K16"/>
    <mergeCell ref="L16:M16"/>
    <mergeCell ref="C17:H17"/>
    <mergeCell ref="J17:K17"/>
    <mergeCell ref="L17:M17"/>
    <mergeCell ref="C18:H18"/>
    <mergeCell ref="J18:K18"/>
    <mergeCell ref="L18:M18"/>
    <mergeCell ref="C19:H19"/>
    <mergeCell ref="J19:K19"/>
    <mergeCell ref="L19:M19"/>
    <mergeCell ref="C20:H20"/>
    <mergeCell ref="J20:K20"/>
    <mergeCell ref="L20:M20"/>
    <mergeCell ref="C21:H21"/>
    <mergeCell ref="J21:K21"/>
    <mergeCell ref="L21:M21"/>
    <mergeCell ref="C22:H22"/>
    <mergeCell ref="J22:K22"/>
    <mergeCell ref="L22:M22"/>
    <mergeCell ref="C25:H25"/>
    <mergeCell ref="J25:K25"/>
    <mergeCell ref="L25:M25"/>
    <mergeCell ref="C23:H23"/>
    <mergeCell ref="J23:K23"/>
    <mergeCell ref="L23:M23"/>
    <mergeCell ref="C24:H24"/>
    <mergeCell ref="J24:K24"/>
    <mergeCell ref="L24:M24"/>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1"/>
    </row>
    <row r="5" ht="12.75">
      <c r="C5" s="11"/>
    </row>
    <row r="6" ht="13.5" thickBot="1">
      <c r="C6" s="11"/>
    </row>
    <row r="7" spans="1:3" ht="12.75">
      <c r="A7" s="11"/>
      <c r="C7" s="11"/>
    </row>
    <row r="8" spans="1:3" ht="12.75">
      <c r="A8" s="11"/>
      <c r="C8" s="11"/>
    </row>
    <row r="9" spans="1:3" ht="12.75">
      <c r="A9" s="11"/>
      <c r="C9" s="11"/>
    </row>
    <row r="10" spans="1:3" ht="12.75">
      <c r="A10" s="11"/>
      <c r="C10" s="11"/>
    </row>
    <row r="11" spans="1:3" ht="13.5" thickBot="1">
      <c r="A11" s="11"/>
      <c r="C11" s="11"/>
    </row>
    <row r="12" ht="12.75">
      <c r="C12" s="11"/>
    </row>
    <row r="13" ht="13.5" thickBot="1">
      <c r="C13" s="11"/>
    </row>
    <row r="14" spans="1:3" ht="13.5" thickBot="1">
      <c r="A14" s="11"/>
      <c r="C14" s="11"/>
    </row>
    <row r="15" ht="12.75">
      <c r="A15" s="11"/>
    </row>
    <row r="16" ht="13.5" thickBot="1">
      <c r="A16" s="11"/>
    </row>
    <row r="17" spans="1:3" ht="13.5" thickBot="1">
      <c r="A17" s="11"/>
      <c r="C17" s="11"/>
    </row>
    <row r="18" ht="12.75">
      <c r="C18" s="11"/>
    </row>
    <row r="19" ht="12.75">
      <c r="C19" s="11"/>
    </row>
    <row r="20" spans="1:3" ht="12.75">
      <c r="A20" s="11"/>
      <c r="C20" s="11"/>
    </row>
    <row r="21" spans="1:3" ht="12.75">
      <c r="A21" s="11"/>
      <c r="C21" s="11"/>
    </row>
    <row r="22" spans="1:3" ht="12.75">
      <c r="A22" s="11"/>
      <c r="C22" s="11"/>
    </row>
    <row r="23" spans="1:3" ht="12.75">
      <c r="A23" s="11"/>
      <c r="C23" s="11"/>
    </row>
    <row r="24" ht="12.75">
      <c r="A24" s="11"/>
    </row>
    <row r="25" ht="12.75">
      <c r="A25" s="11"/>
    </row>
    <row r="26" spans="1:3" ht="13.5" thickBot="1">
      <c r="A26" s="11"/>
      <c r="C26" s="11"/>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1"/>
    </row>
    <row r="5" ht="12.75">
      <c r="C5" s="11"/>
    </row>
    <row r="6" ht="13.5" thickBot="1">
      <c r="C6" s="11"/>
    </row>
    <row r="7" spans="1:3" ht="12.75">
      <c r="A7" s="11"/>
      <c r="C7" s="11"/>
    </row>
    <row r="8" spans="1:3" ht="12.75">
      <c r="A8" s="11"/>
      <c r="C8" s="11"/>
    </row>
    <row r="9" spans="1:3" ht="12.75">
      <c r="A9" s="11"/>
      <c r="C9" s="11"/>
    </row>
    <row r="10" spans="1:3" ht="12.75">
      <c r="A10" s="11"/>
      <c r="C10" s="11"/>
    </row>
    <row r="11" spans="1:3" ht="13.5" thickBot="1">
      <c r="A11" s="11"/>
      <c r="C11" s="11"/>
    </row>
    <row r="12" ht="12.75">
      <c r="C12" s="11"/>
    </row>
    <row r="13" ht="13.5" thickBot="1">
      <c r="C13" s="11"/>
    </row>
    <row r="14" spans="1:3" ht="13.5" thickBot="1">
      <c r="A14" s="11"/>
      <c r="C14" s="11"/>
    </row>
    <row r="15" ht="12.75">
      <c r="A15" s="11"/>
    </row>
    <row r="16" ht="13.5" thickBot="1">
      <c r="A16" s="11"/>
    </row>
    <row r="17" spans="1:3" ht="13.5" thickBot="1">
      <c r="A17" s="11"/>
      <c r="C17" s="11"/>
    </row>
    <row r="18" ht="12.75">
      <c r="C18" s="11"/>
    </row>
    <row r="19" ht="12.75">
      <c r="C19" s="11"/>
    </row>
    <row r="20" spans="1:3" ht="12.75">
      <c r="A20" s="11"/>
      <c r="C20" s="11"/>
    </row>
    <row r="21" spans="1:3" ht="12.75">
      <c r="A21" s="11"/>
      <c r="C21" s="11"/>
    </row>
    <row r="22" spans="1:3" ht="12.75">
      <c r="A22" s="11"/>
      <c r="C22" s="11"/>
    </row>
    <row r="23" spans="1:3" ht="12.75">
      <c r="A23" s="11"/>
      <c r="C23" s="11"/>
    </row>
    <row r="24" ht="12.75">
      <c r="A24" s="11"/>
    </row>
    <row r="25" ht="12.75">
      <c r="A25" s="11"/>
    </row>
    <row r="26" spans="1:3" ht="13.5" thickBot="1">
      <c r="A26" s="11"/>
      <c r="C26" s="11"/>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3"/>
    </row>
    <row r="5" ht="12.75">
      <c r="C5" s="13"/>
    </row>
    <row r="6" ht="13.5" thickBot="1">
      <c r="C6" s="13"/>
    </row>
    <row r="7" spans="1:3" ht="12.75">
      <c r="A7" s="11"/>
      <c r="C7" s="13"/>
    </row>
    <row r="8" spans="1:3" ht="12.75">
      <c r="A8" s="11"/>
      <c r="C8" s="13"/>
    </row>
    <row r="9" spans="1:3" ht="12.75">
      <c r="A9" s="11"/>
      <c r="C9" s="13"/>
    </row>
    <row r="10" spans="1:3" ht="12.75">
      <c r="A10" s="11"/>
      <c r="C10" s="13"/>
    </row>
    <row r="11" spans="1:3" ht="13.5" thickBot="1">
      <c r="A11" s="11"/>
      <c r="C11" s="13"/>
    </row>
    <row r="12" ht="12.75">
      <c r="C12" s="13"/>
    </row>
    <row r="13" ht="13.5" thickBot="1">
      <c r="C13" s="13"/>
    </row>
    <row r="14" spans="1:3" ht="13.5" thickBot="1">
      <c r="A14" s="11"/>
      <c r="C14" s="13"/>
    </row>
    <row r="15" ht="12.75">
      <c r="A15" s="13"/>
    </row>
    <row r="16" ht="13.5" thickBot="1">
      <c r="A16" s="13"/>
    </row>
    <row r="17" spans="1:3" ht="13.5" thickBot="1">
      <c r="A17" s="13"/>
      <c r="C17" s="11"/>
    </row>
    <row r="18" ht="12.75">
      <c r="C18" s="13"/>
    </row>
    <row r="19" ht="12.75">
      <c r="C19" s="13"/>
    </row>
    <row r="20" spans="1:3" ht="12.75">
      <c r="A20" s="11"/>
      <c r="C20" s="13"/>
    </row>
    <row r="21" spans="1:3" ht="12.75">
      <c r="A21" s="13"/>
      <c r="C21" s="13"/>
    </row>
    <row r="22" spans="1:3" ht="12.75">
      <c r="A22" s="13"/>
      <c r="C22" s="13"/>
    </row>
    <row r="23" spans="1:3" ht="12.75">
      <c r="A23" s="13"/>
      <c r="C23" s="13"/>
    </row>
    <row r="24" ht="12.75">
      <c r="A24" s="13"/>
    </row>
    <row r="25" ht="12.75">
      <c r="A25" s="13"/>
    </row>
    <row r="26" spans="1:3" ht="13.5" thickBot="1">
      <c r="A26" s="13"/>
      <c r="C26" s="11"/>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3"/>
    </row>
    <row r="5" ht="12.75">
      <c r="C5" s="13"/>
    </row>
    <row r="6" ht="13.5" thickBot="1">
      <c r="C6" s="13"/>
    </row>
    <row r="7" spans="1:3" ht="12.75">
      <c r="A7" s="11"/>
      <c r="C7" s="13"/>
    </row>
    <row r="8" spans="1:3" ht="12.75">
      <c r="A8" s="11"/>
      <c r="C8" s="13"/>
    </row>
    <row r="9" spans="1:3" ht="12.75">
      <c r="A9" s="11"/>
      <c r="C9" s="13"/>
    </row>
    <row r="10" spans="1:3" ht="12.75">
      <c r="A10" s="11"/>
      <c r="C10" s="13"/>
    </row>
    <row r="11" spans="1:3" ht="13.5" thickBot="1">
      <c r="A11" s="11"/>
      <c r="C11" s="13"/>
    </row>
    <row r="12" ht="12.75">
      <c r="C12" s="13"/>
    </row>
    <row r="13" ht="13.5" thickBot="1">
      <c r="C13" s="13"/>
    </row>
    <row r="14" spans="1:3" ht="13.5" thickBot="1">
      <c r="A14" s="11"/>
      <c r="C14" s="11"/>
    </row>
    <row r="15" ht="12.75">
      <c r="A15" s="13"/>
    </row>
    <row r="16" ht="13.5" thickBot="1">
      <c r="A16" s="13"/>
    </row>
    <row r="17" spans="1:3" ht="13.5" thickBot="1">
      <c r="A17" s="11"/>
      <c r="C17" s="11"/>
    </row>
    <row r="18" ht="12.75">
      <c r="C18" s="13"/>
    </row>
    <row r="19" ht="12.75">
      <c r="C19" s="13"/>
    </row>
    <row r="20" spans="1:3" ht="12.75">
      <c r="A20" s="11"/>
      <c r="C20" s="13"/>
    </row>
    <row r="21" spans="1:3" ht="12.75">
      <c r="A21" s="11"/>
      <c r="C21" s="13"/>
    </row>
    <row r="22" spans="1:3" ht="12.75">
      <c r="A22" s="13"/>
      <c r="C22" s="13"/>
    </row>
    <row r="23" spans="1:3" ht="12.75">
      <c r="A23" s="13"/>
      <c r="C23" s="11"/>
    </row>
    <row r="24" ht="12.75">
      <c r="A24" s="13"/>
    </row>
    <row r="25" ht="12.75">
      <c r="A25" s="13"/>
    </row>
    <row r="26" spans="1:3" ht="13.5" thickBot="1">
      <c r="A26" s="13"/>
      <c r="C26" s="11"/>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1"/>
    </row>
    <row r="37" ht="12.75">
      <c r="A37" s="13"/>
    </row>
    <row r="38" ht="12.75">
      <c r="A38" s="13"/>
    </row>
    <row r="39" spans="1:3" ht="12.75">
      <c r="A39" s="13"/>
      <c r="C39" s="11"/>
    </row>
    <row r="40" spans="1:3" ht="12.75">
      <c r="A40" s="13"/>
      <c r="C40" s="13"/>
    </row>
    <row r="41" spans="1:3" ht="12.75">
      <c r="A41" s="11"/>
      <c r="C41" s="11"/>
    </row>
  </sheetData>
  <sheetProtection password="8863" sheet="1" objects="1"/>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3"/>
    </row>
    <row r="5" ht="12.75">
      <c r="C5" s="13"/>
    </row>
    <row r="6" ht="13.5" thickBot="1">
      <c r="C6" s="13"/>
    </row>
    <row r="7" spans="1:3" ht="12.75">
      <c r="A7" s="11"/>
      <c r="C7" s="13"/>
    </row>
    <row r="8" spans="1:3" ht="12.75">
      <c r="A8" s="11"/>
      <c r="C8" s="13"/>
    </row>
    <row r="9" spans="1:3" ht="12.75">
      <c r="A9" s="11"/>
      <c r="C9" s="13"/>
    </row>
    <row r="10" spans="1:3" ht="12.75">
      <c r="A10" s="11"/>
      <c r="C10" s="13"/>
    </row>
    <row r="11" spans="1:3" ht="13.5" thickBot="1">
      <c r="A11" s="11"/>
      <c r="C11" s="13"/>
    </row>
    <row r="12" ht="12.75">
      <c r="C12" s="13"/>
    </row>
    <row r="13" ht="13.5" thickBot="1">
      <c r="C13" s="13"/>
    </row>
    <row r="14" spans="1:3" ht="13.5" thickBot="1">
      <c r="A14" s="11"/>
      <c r="C14" s="13"/>
    </row>
    <row r="15" ht="12.75">
      <c r="A15" s="13"/>
    </row>
    <row r="16" ht="13.5" thickBot="1">
      <c r="A16" s="13"/>
    </row>
    <row r="17" spans="1:3" ht="13.5" thickBot="1">
      <c r="A17" s="13"/>
      <c r="C17" s="11"/>
    </row>
    <row r="18" ht="12.75">
      <c r="C18" s="13"/>
    </row>
    <row r="19" ht="12.75">
      <c r="C19" s="13"/>
    </row>
    <row r="20" spans="1:3" ht="12.75">
      <c r="A20" s="11"/>
      <c r="C20" s="13"/>
    </row>
    <row r="21" spans="1:3" ht="12.75">
      <c r="A21" s="13"/>
      <c r="C21" s="13"/>
    </row>
    <row r="22" spans="1:3" ht="12.75">
      <c r="A22" s="13"/>
      <c r="C22" s="13"/>
    </row>
    <row r="23" spans="1:3" ht="12.75">
      <c r="A23" s="13"/>
      <c r="C23" s="13"/>
    </row>
    <row r="24" ht="12.75">
      <c r="A24" s="13"/>
    </row>
    <row r="25" ht="12.75">
      <c r="A25" s="13"/>
    </row>
    <row r="26" spans="1:3" ht="13.5" thickBot="1">
      <c r="A26" s="13"/>
      <c r="C26" s="11"/>
    </row>
    <row r="27" spans="1:3" ht="12.75">
      <c r="A27" s="13"/>
      <c r="C27" s="13"/>
    </row>
    <row r="28" spans="1:3" ht="12.75">
      <c r="A28" s="13"/>
      <c r="C28" s="13"/>
    </row>
    <row r="29" spans="1:3" ht="12.75">
      <c r="A29" s="13"/>
      <c r="C29" s="13"/>
    </row>
    <row r="30" spans="1:3" ht="12.75">
      <c r="A30" s="13"/>
      <c r="C30" s="13"/>
    </row>
    <row r="31" spans="1:3" ht="12.75">
      <c r="A31" s="13"/>
      <c r="C31" s="13"/>
    </row>
    <row r="32" spans="1:3" ht="12.75">
      <c r="A32" s="13"/>
      <c r="C32" s="13"/>
    </row>
    <row r="33" spans="1:3" ht="12.75">
      <c r="A33" s="13"/>
      <c r="C33" s="13"/>
    </row>
    <row r="34" spans="1:3" ht="12.75">
      <c r="A34" s="13"/>
      <c r="C34" s="13"/>
    </row>
    <row r="35" spans="1:3" ht="12.75">
      <c r="A35" s="13"/>
      <c r="C35" s="13"/>
    </row>
    <row r="36" spans="1:3" ht="12.75">
      <c r="A36" s="13"/>
      <c r="C36" s="13"/>
    </row>
    <row r="37" ht="12.75">
      <c r="A37" s="13"/>
    </row>
    <row r="38" ht="12.75">
      <c r="A38" s="13"/>
    </row>
    <row r="39" spans="1:3" ht="12.75">
      <c r="A39" s="13"/>
      <c r="C39" s="13"/>
    </row>
    <row r="40" spans="1:3" ht="12.75">
      <c r="A40" s="13"/>
      <c r="C40" s="13"/>
    </row>
    <row r="41" spans="1:3" ht="12.75">
      <c r="A41" s="13"/>
      <c r="C41" s="13"/>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40"/>
  <sheetViews>
    <sheetView tabSelected="1" zoomScalePageLayoutView="0" workbookViewId="0" topLeftCell="B19">
      <selection activeCell="B22" sqref="B22:B23"/>
    </sheetView>
  </sheetViews>
  <sheetFormatPr defaultColWidth="9.140625" defaultRowHeight="12.75"/>
  <cols>
    <col min="2" max="2" width="44.8515625" style="0" customWidth="1"/>
    <col min="3" max="3" width="12.8515625" style="0" customWidth="1"/>
    <col min="4" max="4" width="12.28125" style="0" customWidth="1"/>
    <col min="5" max="5" width="27.140625" style="137" customWidth="1"/>
    <col min="6" max="6" width="10.7109375" style="0" bestFit="1" customWidth="1"/>
  </cols>
  <sheetData>
    <row r="1" spans="1:3" ht="15">
      <c r="A1" s="128" t="s">
        <v>178</v>
      </c>
      <c r="B1" s="129"/>
      <c r="C1" s="129"/>
    </row>
    <row r="2" spans="1:3" ht="17.25">
      <c r="A2" s="130" t="s">
        <v>179</v>
      </c>
      <c r="B2" s="129"/>
      <c r="C2" s="129"/>
    </row>
    <row r="4" ht="16.5">
      <c r="A4" s="131" t="s">
        <v>180</v>
      </c>
    </row>
    <row r="5" ht="16.5">
      <c r="A5" s="132" t="s">
        <v>163</v>
      </c>
    </row>
    <row r="6" ht="17.25">
      <c r="A6" s="130" t="s">
        <v>192</v>
      </c>
    </row>
    <row r="7" ht="16.5">
      <c r="A7" s="131" t="s">
        <v>177</v>
      </c>
    </row>
    <row r="9" ht="16.5">
      <c r="A9" s="133" t="s">
        <v>183</v>
      </c>
    </row>
    <row r="10" spans="1:12" ht="16.5">
      <c r="A10" s="131" t="s">
        <v>184</v>
      </c>
      <c r="L10" t="s">
        <v>164</v>
      </c>
    </row>
    <row r="11" ht="16.5">
      <c r="A11" s="133" t="s">
        <v>185</v>
      </c>
    </row>
    <row r="12" ht="16.5">
      <c r="A12" s="134" t="s">
        <v>181</v>
      </c>
    </row>
    <row r="13" ht="16.5">
      <c r="A13" s="133" t="s">
        <v>165</v>
      </c>
    </row>
    <row r="14" ht="16.5">
      <c r="A14" s="134" t="s">
        <v>166</v>
      </c>
    </row>
    <row r="15" spans="1:12" s="129" customFormat="1" ht="16.5">
      <c r="A15" s="131" t="s">
        <v>167</v>
      </c>
      <c r="E15" s="138"/>
      <c r="L15" s="129" t="s">
        <v>164</v>
      </c>
    </row>
    <row r="16" ht="16.5">
      <c r="A16" s="134" t="s">
        <v>96</v>
      </c>
    </row>
    <row r="17" ht="16.5">
      <c r="A17" s="134" t="s">
        <v>97</v>
      </c>
    </row>
    <row r="18" ht="16.5">
      <c r="A18" s="134" t="s">
        <v>98</v>
      </c>
    </row>
    <row r="19" ht="16.5">
      <c r="A19" s="134" t="s">
        <v>99</v>
      </c>
    </row>
    <row r="21" ht="16.5" thickBot="1">
      <c r="A21" s="135" t="s">
        <v>168</v>
      </c>
    </row>
    <row r="22" spans="1:5" ht="15">
      <c r="A22" s="302" t="s">
        <v>35</v>
      </c>
      <c r="B22" s="302" t="s">
        <v>22</v>
      </c>
      <c r="C22" s="304" t="s">
        <v>169</v>
      </c>
      <c r="D22" s="302" t="s">
        <v>129</v>
      </c>
      <c r="E22" s="139" t="s">
        <v>100</v>
      </c>
    </row>
    <row r="23" spans="1:5" ht="15.75" thickBot="1">
      <c r="A23" s="303"/>
      <c r="B23" s="303"/>
      <c r="C23" s="305"/>
      <c r="D23" s="303"/>
      <c r="E23" s="140" t="s">
        <v>23</v>
      </c>
    </row>
    <row r="24" spans="1:5" ht="15.75">
      <c r="A24" s="306">
        <v>1</v>
      </c>
      <c r="B24" s="141" t="s">
        <v>130</v>
      </c>
      <c r="C24" s="142" t="s">
        <v>56</v>
      </c>
      <c r="D24" s="143" t="s">
        <v>57</v>
      </c>
      <c r="E24" s="155">
        <v>5</v>
      </c>
    </row>
    <row r="25" spans="1:5" ht="15.75">
      <c r="A25" s="307"/>
      <c r="B25" s="145" t="s">
        <v>131</v>
      </c>
      <c r="C25" s="74" t="s">
        <v>60</v>
      </c>
      <c r="D25" s="146" t="s">
        <v>57</v>
      </c>
      <c r="E25" s="147">
        <f>'HD tu 3thang tro len'!A11</f>
        <v>3</v>
      </c>
    </row>
    <row r="26" spans="1:5" ht="30.75">
      <c r="A26" s="144">
        <v>2</v>
      </c>
      <c r="B26" s="148" t="s">
        <v>132</v>
      </c>
      <c r="C26" s="74" t="s">
        <v>63</v>
      </c>
      <c r="D26" s="146" t="s">
        <v>57</v>
      </c>
      <c r="E26" s="147">
        <f>SUM(E27:E28)</f>
        <v>3</v>
      </c>
    </row>
    <row r="27" spans="1:5" ht="15.75">
      <c r="A27" s="149">
        <v>2.1</v>
      </c>
      <c r="B27" s="145" t="s">
        <v>59</v>
      </c>
      <c r="C27" s="74" t="s">
        <v>64</v>
      </c>
      <c r="D27" s="146" t="s">
        <v>57</v>
      </c>
      <c r="E27" s="147">
        <v>3</v>
      </c>
    </row>
    <row r="28" spans="1:5" ht="15.75">
      <c r="A28" s="149">
        <v>2.2</v>
      </c>
      <c r="B28" s="145" t="s">
        <v>62</v>
      </c>
      <c r="C28" s="74" t="s">
        <v>68</v>
      </c>
      <c r="D28" s="146" t="s">
        <v>57</v>
      </c>
      <c r="E28" s="147"/>
    </row>
    <row r="29" spans="1:5" ht="30.75">
      <c r="A29" s="144">
        <v>3</v>
      </c>
      <c r="B29" s="148" t="s">
        <v>170</v>
      </c>
      <c r="C29" s="74" t="s">
        <v>71</v>
      </c>
      <c r="D29" s="146" t="s">
        <v>65</v>
      </c>
      <c r="E29" s="156">
        <f>SUM(E30:E31)</f>
        <v>99840000</v>
      </c>
    </row>
    <row r="30" spans="1:6" ht="15.75">
      <c r="A30" s="149">
        <v>3.1</v>
      </c>
      <c r="B30" s="145" t="s">
        <v>171</v>
      </c>
      <c r="C30" s="74" t="s">
        <v>73</v>
      </c>
      <c r="D30" s="146" t="s">
        <v>65</v>
      </c>
      <c r="E30" s="147">
        <f>'HD tu 3thang tro len'!S12+'HĐ duoi 3 thang &amp; khong co HĐ'!F11</f>
        <v>99840000</v>
      </c>
      <c r="F30" s="239">
        <f>'HD tu 3thang tro len'!S12+'HĐ duoi 3 thang &amp; khong co HĐ'!F11</f>
        <v>99840000</v>
      </c>
    </row>
    <row r="31" spans="1:5" ht="15.75">
      <c r="A31" s="149">
        <v>3.2</v>
      </c>
      <c r="B31" s="145" t="s">
        <v>172</v>
      </c>
      <c r="C31" s="74" t="s">
        <v>74</v>
      </c>
      <c r="D31" s="146" t="s">
        <v>65</v>
      </c>
      <c r="E31" s="147"/>
    </row>
    <row r="32" spans="1:5" ht="30.75">
      <c r="A32" s="144">
        <v>4</v>
      </c>
      <c r="B32" s="148" t="s">
        <v>173</v>
      </c>
      <c r="C32" s="74" t="s">
        <v>76</v>
      </c>
      <c r="D32" s="146" t="s">
        <v>65</v>
      </c>
      <c r="E32" s="156">
        <f>SUM(E33:E34)</f>
        <v>87440000</v>
      </c>
    </row>
    <row r="33" spans="1:6" ht="15.75">
      <c r="A33" s="149">
        <v>4.1</v>
      </c>
      <c r="B33" s="145" t="s">
        <v>171</v>
      </c>
      <c r="C33" s="74" t="s">
        <v>78</v>
      </c>
      <c r="D33" s="146" t="s">
        <v>65</v>
      </c>
      <c r="E33" s="147">
        <f>'HD tu 3thang tro len'!AB12+'HĐ duoi 3 thang &amp; khong co HĐ'!I11</f>
        <v>87440000</v>
      </c>
      <c r="F33" s="157">
        <f>'HD tu 3thang tro len'!AB12+'HĐ duoi 3 thang &amp; khong co HĐ'!I11</f>
        <v>87440000</v>
      </c>
    </row>
    <row r="34" spans="1:5" ht="15.75">
      <c r="A34" s="149">
        <v>4.2</v>
      </c>
      <c r="B34" s="145" t="s">
        <v>172</v>
      </c>
      <c r="C34" s="74" t="s">
        <v>80</v>
      </c>
      <c r="D34" s="146" t="s">
        <v>65</v>
      </c>
      <c r="E34" s="147"/>
    </row>
    <row r="35" spans="1:5" ht="30.75">
      <c r="A35" s="144">
        <v>5</v>
      </c>
      <c r="B35" s="148" t="s">
        <v>174</v>
      </c>
      <c r="C35" s="74" t="s">
        <v>81</v>
      </c>
      <c r="D35" s="146" t="s">
        <v>65</v>
      </c>
      <c r="E35" s="156">
        <f>SUM(E36:E37)</f>
        <v>6038000</v>
      </c>
    </row>
    <row r="36" spans="1:6" ht="15.75">
      <c r="A36" s="149">
        <v>5.1</v>
      </c>
      <c r="B36" s="145" t="s">
        <v>171</v>
      </c>
      <c r="C36" s="74" t="s">
        <v>83</v>
      </c>
      <c r="D36" s="146" t="s">
        <v>65</v>
      </c>
      <c r="E36" s="147">
        <f>'HD tu 3thang tro len'!AA12+'HĐ duoi 3 thang &amp; khong co HĐ'!H11</f>
        <v>6038000</v>
      </c>
      <c r="F36" s="157">
        <f>'HD tu 3thang tro len'!AA12+'HĐ duoi 3 thang &amp; khong co HĐ'!H11</f>
        <v>6038000</v>
      </c>
    </row>
    <row r="37" spans="1:6" ht="15.75">
      <c r="A37" s="149">
        <v>5.2</v>
      </c>
      <c r="B37" s="145" t="s">
        <v>172</v>
      </c>
      <c r="C37" s="74" t="s">
        <v>85</v>
      </c>
      <c r="D37" s="146" t="s">
        <v>65</v>
      </c>
      <c r="E37" s="147"/>
      <c r="F37" t="s">
        <v>186</v>
      </c>
    </row>
    <row r="38" spans="1:5" ht="63">
      <c r="A38" s="144">
        <v>6</v>
      </c>
      <c r="B38" s="145" t="s">
        <v>175</v>
      </c>
      <c r="C38" s="74" t="s">
        <v>87</v>
      </c>
      <c r="D38" s="146" t="s">
        <v>65</v>
      </c>
      <c r="E38" s="147"/>
    </row>
    <row r="39" spans="1:5" ht="63.75" thickBot="1">
      <c r="A39" s="150">
        <v>7</v>
      </c>
      <c r="B39" s="151" t="s">
        <v>176</v>
      </c>
      <c r="C39" s="152" t="s">
        <v>138</v>
      </c>
      <c r="D39" s="153" t="s">
        <v>65</v>
      </c>
      <c r="E39" s="154"/>
    </row>
    <row r="40" ht="51">
      <c r="B40" s="136" t="s">
        <v>24</v>
      </c>
    </row>
  </sheetData>
  <sheetProtection/>
  <mergeCells count="5">
    <mergeCell ref="A22:A23"/>
    <mergeCell ref="B22:B23"/>
    <mergeCell ref="C22:C23"/>
    <mergeCell ref="D22:D23"/>
    <mergeCell ref="A24:A2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21"/>
  <sheetViews>
    <sheetView zoomScalePageLayoutView="0" workbookViewId="0" topLeftCell="P5">
      <selection activeCell="AB12" sqref="AB12"/>
    </sheetView>
  </sheetViews>
  <sheetFormatPr defaultColWidth="9.140625" defaultRowHeight="26.25" customHeight="1"/>
  <cols>
    <col min="1" max="1" width="4.8515625" style="178" customWidth="1"/>
    <col min="2" max="2" width="4.00390625" style="178" bestFit="1" customWidth="1"/>
    <col min="3" max="3" width="5.7109375" style="178" customWidth="1"/>
    <col min="4" max="4" width="7.00390625" style="178" customWidth="1"/>
    <col min="5" max="7" width="13.28125" style="179" customWidth="1"/>
    <col min="8" max="8" width="13.7109375" style="179" customWidth="1"/>
    <col min="9" max="9" width="12.8515625" style="179" customWidth="1"/>
    <col min="10" max="11" width="14.140625" style="179" customWidth="1"/>
    <col min="12" max="13" width="15.421875" style="180" customWidth="1"/>
    <col min="14" max="14" width="13.57421875" style="162" customWidth="1"/>
    <col min="15" max="15" width="15.57421875" style="162" customWidth="1"/>
    <col min="16" max="16" width="13.7109375" style="162" customWidth="1"/>
    <col min="17" max="17" width="14.7109375" style="162" customWidth="1"/>
    <col min="18" max="18" width="15.140625" style="180" customWidth="1"/>
    <col min="19" max="19" width="13.57421875" style="180" customWidth="1"/>
    <col min="20" max="20" width="10.7109375" style="162" customWidth="1"/>
    <col min="21" max="21" width="6.8515625" style="162" customWidth="1"/>
    <col min="22" max="22" width="10.57421875" style="162" customWidth="1"/>
    <col min="23" max="23" width="10.140625" style="162" customWidth="1"/>
    <col min="24" max="24" width="14.140625" style="162" customWidth="1"/>
    <col min="25" max="25" width="14.421875" style="162" customWidth="1"/>
    <col min="26" max="26" width="13.28125" style="162" customWidth="1"/>
    <col min="27" max="27" width="12.140625" style="162" customWidth="1"/>
    <col min="28" max="28" width="13.421875" style="181" customWidth="1"/>
    <col min="29" max="16384" width="9.140625" style="162" customWidth="1"/>
  </cols>
  <sheetData>
    <row r="1" spans="1:28" ht="26.25" customHeight="1">
      <c r="A1" s="158" t="s">
        <v>43</v>
      </c>
      <c r="B1" s="159"/>
      <c r="C1" s="159"/>
      <c r="D1" s="159"/>
      <c r="E1" s="160"/>
      <c r="F1" s="160"/>
      <c r="G1" s="160"/>
      <c r="H1" s="160"/>
      <c r="I1" s="160"/>
      <c r="J1" s="160"/>
      <c r="K1" s="160"/>
      <c r="L1" s="160"/>
      <c r="M1" s="160"/>
      <c r="N1" s="159"/>
      <c r="O1" s="159"/>
      <c r="P1" s="159"/>
      <c r="Q1" s="159"/>
      <c r="R1" s="160"/>
      <c r="S1" s="160"/>
      <c r="T1" s="159"/>
      <c r="U1" s="159"/>
      <c r="V1" s="159"/>
      <c r="W1" s="159"/>
      <c r="X1" s="159"/>
      <c r="Y1" s="159"/>
      <c r="Z1" s="159"/>
      <c r="AA1" s="159"/>
      <c r="AB1" s="161"/>
    </row>
    <row r="2" spans="1:28" ht="26.25" customHeight="1">
      <c r="A2" s="158" t="s">
        <v>48</v>
      </c>
      <c r="B2" s="159"/>
      <c r="C2" s="159"/>
      <c r="D2" s="159"/>
      <c r="E2" s="160"/>
      <c r="F2" s="160"/>
      <c r="G2" s="160"/>
      <c r="H2" s="160"/>
      <c r="I2" s="160"/>
      <c r="J2" s="160"/>
      <c r="K2" s="160"/>
      <c r="L2" s="160"/>
      <c r="M2" s="160"/>
      <c r="N2" s="159"/>
      <c r="O2" s="159"/>
      <c r="P2" s="159"/>
      <c r="Q2" s="159"/>
      <c r="R2" s="160"/>
      <c r="S2" s="160"/>
      <c r="T2" s="159"/>
      <c r="U2" s="159"/>
      <c r="V2" s="159"/>
      <c r="W2" s="159"/>
      <c r="X2" s="159"/>
      <c r="Y2" s="159"/>
      <c r="Z2" s="159"/>
      <c r="AA2" s="159"/>
      <c r="AB2" s="161"/>
    </row>
    <row r="3" spans="1:28" ht="26.25" customHeight="1">
      <c r="A3" s="159" t="s">
        <v>193</v>
      </c>
      <c r="B3" s="159"/>
      <c r="C3" s="159"/>
      <c r="D3" s="159"/>
      <c r="E3" s="160"/>
      <c r="F3" s="160"/>
      <c r="G3" s="160"/>
      <c r="H3" s="160"/>
      <c r="I3" s="160"/>
      <c r="J3" s="160"/>
      <c r="K3" s="160"/>
      <c r="L3" s="160"/>
      <c r="M3" s="160"/>
      <c r="N3" s="159"/>
      <c r="O3" s="159"/>
      <c r="P3" s="159"/>
      <c r="Q3" s="159"/>
      <c r="R3" s="160"/>
      <c r="S3" s="160"/>
      <c r="T3" s="159"/>
      <c r="U3" s="159"/>
      <c r="V3" s="159"/>
      <c r="W3" s="159"/>
      <c r="X3" s="159"/>
      <c r="Y3" s="159"/>
      <c r="Z3" s="159"/>
      <c r="AA3" s="159"/>
      <c r="AB3" s="161"/>
    </row>
    <row r="4" spans="1:28" ht="26.25" customHeight="1">
      <c r="A4" s="159"/>
      <c r="B4" s="159"/>
      <c r="C4" s="159"/>
      <c r="D4" s="159"/>
      <c r="E4" s="160"/>
      <c r="F4" s="160"/>
      <c r="G4" s="160"/>
      <c r="H4" s="160"/>
      <c r="I4" s="160"/>
      <c r="J4" s="160"/>
      <c r="K4" s="160"/>
      <c r="L4" s="160"/>
      <c r="M4" s="160"/>
      <c r="N4" s="159"/>
      <c r="O4" s="159"/>
      <c r="P4" s="159"/>
      <c r="Q4" s="159"/>
      <c r="R4" s="160"/>
      <c r="S4" s="160"/>
      <c r="T4" s="159"/>
      <c r="U4" s="159"/>
      <c r="V4" s="159"/>
      <c r="W4" s="159"/>
      <c r="X4" s="159"/>
      <c r="Y4" s="159"/>
      <c r="Z4" s="159"/>
      <c r="AA4" s="159"/>
      <c r="AB4" s="161"/>
    </row>
    <row r="5" spans="1:28" ht="26.25" customHeight="1" thickBot="1">
      <c r="A5" s="316" t="s">
        <v>35</v>
      </c>
      <c r="B5" s="318" t="s">
        <v>44</v>
      </c>
      <c r="C5" s="319"/>
      <c r="D5" s="316" t="s">
        <v>42</v>
      </c>
      <c r="E5" s="163" t="s">
        <v>47</v>
      </c>
      <c r="F5" s="164"/>
      <c r="G5" s="164"/>
      <c r="H5" s="164"/>
      <c r="I5" s="164"/>
      <c r="J5" s="164"/>
      <c r="K5" s="164"/>
      <c r="L5" s="165"/>
      <c r="M5" s="352"/>
      <c r="N5" s="338" t="s">
        <v>189</v>
      </c>
      <c r="O5" s="339"/>
      <c r="P5" s="339"/>
      <c r="Q5" s="339"/>
      <c r="R5" s="340"/>
      <c r="S5" s="327" t="s">
        <v>40</v>
      </c>
      <c r="T5" s="166" t="s">
        <v>113</v>
      </c>
      <c r="U5" s="166"/>
      <c r="V5" s="166"/>
      <c r="W5" s="166"/>
      <c r="X5" s="166"/>
      <c r="Y5" s="167"/>
      <c r="Z5" s="332" t="s">
        <v>34</v>
      </c>
      <c r="AA5" s="335" t="s">
        <v>112</v>
      </c>
      <c r="AB5" s="329" t="s">
        <v>16</v>
      </c>
    </row>
    <row r="6" spans="1:28" s="168" customFormat="1" ht="47.25" customHeight="1" thickBot="1">
      <c r="A6" s="317"/>
      <c r="B6" s="320"/>
      <c r="C6" s="321"/>
      <c r="D6" s="317"/>
      <c r="E6" s="241" t="s">
        <v>36</v>
      </c>
      <c r="F6" s="258" t="s">
        <v>196</v>
      </c>
      <c r="G6" s="259" t="s">
        <v>209</v>
      </c>
      <c r="H6" s="259" t="s">
        <v>197</v>
      </c>
      <c r="I6" s="259" t="s">
        <v>198</v>
      </c>
      <c r="J6" s="264" t="s">
        <v>199</v>
      </c>
      <c r="K6" s="265" t="s">
        <v>200</v>
      </c>
      <c r="L6" s="266" t="s">
        <v>45</v>
      </c>
      <c r="M6" s="259" t="s">
        <v>209</v>
      </c>
      <c r="N6" s="259" t="s">
        <v>197</v>
      </c>
      <c r="O6" s="259" t="s">
        <v>198</v>
      </c>
      <c r="P6" s="264" t="s">
        <v>199</v>
      </c>
      <c r="Q6" s="265" t="s">
        <v>200</v>
      </c>
      <c r="R6" s="242" t="s">
        <v>190</v>
      </c>
      <c r="S6" s="328"/>
      <c r="T6" s="251" t="s">
        <v>37</v>
      </c>
      <c r="U6" s="341" t="s">
        <v>39</v>
      </c>
      <c r="V6" s="342"/>
      <c r="W6" s="308" t="s">
        <v>46</v>
      </c>
      <c r="X6" s="343" t="s">
        <v>15</v>
      </c>
      <c r="Y6" s="322" t="s">
        <v>182</v>
      </c>
      <c r="Z6" s="333"/>
      <c r="AA6" s="336"/>
      <c r="AB6" s="330"/>
    </row>
    <row r="7" spans="1:28" s="168" customFormat="1" ht="60" customHeight="1">
      <c r="A7" s="246"/>
      <c r="B7" s="247"/>
      <c r="C7" s="248"/>
      <c r="D7" s="246"/>
      <c r="E7" s="245"/>
      <c r="F7" s="243"/>
      <c r="G7" s="243"/>
      <c r="H7" s="243"/>
      <c r="I7" s="243"/>
      <c r="J7" s="243"/>
      <c r="K7" s="243"/>
      <c r="L7" s="244"/>
      <c r="M7" s="245"/>
      <c r="N7" s="243"/>
      <c r="O7" s="243"/>
      <c r="P7" s="243"/>
      <c r="Q7" s="263"/>
      <c r="R7" s="249"/>
      <c r="S7" s="250"/>
      <c r="T7" s="252"/>
      <c r="U7" s="206" t="s">
        <v>38</v>
      </c>
      <c r="V7" s="206" t="s">
        <v>23</v>
      </c>
      <c r="W7" s="309"/>
      <c r="X7" s="344"/>
      <c r="Y7" s="323"/>
      <c r="Z7" s="334"/>
      <c r="AA7" s="337"/>
      <c r="AB7" s="331"/>
    </row>
    <row r="8" spans="1:28" s="168" customFormat="1" ht="26.25" customHeight="1">
      <c r="A8" s="169" t="s">
        <v>25</v>
      </c>
      <c r="B8" s="325" t="s">
        <v>26</v>
      </c>
      <c r="C8" s="326"/>
      <c r="D8" s="170" t="s">
        <v>116</v>
      </c>
      <c r="E8" s="172" t="s">
        <v>27</v>
      </c>
      <c r="F8" s="171" t="s">
        <v>28</v>
      </c>
      <c r="G8" s="171"/>
      <c r="H8" s="171" t="s">
        <v>29</v>
      </c>
      <c r="I8" s="171" t="s">
        <v>30</v>
      </c>
      <c r="J8" s="172" t="s">
        <v>31</v>
      </c>
      <c r="K8" s="172">
        <v>6</v>
      </c>
      <c r="L8" s="255">
        <v>7</v>
      </c>
      <c r="M8" s="171"/>
      <c r="N8" s="171">
        <v>8</v>
      </c>
      <c r="O8" s="171">
        <v>9</v>
      </c>
      <c r="P8" s="172">
        <v>10</v>
      </c>
      <c r="Q8" s="171">
        <v>11</v>
      </c>
      <c r="R8" s="203" t="s">
        <v>205</v>
      </c>
      <c r="S8" s="194" t="s">
        <v>206</v>
      </c>
      <c r="T8" s="207">
        <v>14</v>
      </c>
      <c r="U8" s="207">
        <v>15</v>
      </c>
      <c r="V8" s="207">
        <v>16</v>
      </c>
      <c r="W8" s="207">
        <v>17</v>
      </c>
      <c r="X8" s="207">
        <v>18</v>
      </c>
      <c r="Y8" s="208" t="s">
        <v>207</v>
      </c>
      <c r="Z8" s="220" t="s">
        <v>208</v>
      </c>
      <c r="AA8" s="205">
        <v>21</v>
      </c>
      <c r="AB8" s="215">
        <v>22</v>
      </c>
    </row>
    <row r="9" spans="1:28" ht="26.25" customHeight="1">
      <c r="A9" s="189">
        <v>1</v>
      </c>
      <c r="B9" s="312" t="s">
        <v>25</v>
      </c>
      <c r="C9" s="313"/>
      <c r="D9" s="191" t="s">
        <v>187</v>
      </c>
      <c r="E9" s="190">
        <v>36000000</v>
      </c>
      <c r="F9" s="190">
        <v>10000000</v>
      </c>
      <c r="G9" s="190">
        <v>6000000</v>
      </c>
      <c r="H9" s="190">
        <v>2000000</v>
      </c>
      <c r="I9" s="190"/>
      <c r="J9" s="190">
        <v>1000000</v>
      </c>
      <c r="K9" s="190">
        <v>1000000</v>
      </c>
      <c r="L9" s="254">
        <f>SUM(E9:K9)</f>
        <v>56000000</v>
      </c>
      <c r="M9" s="353">
        <v>5000000</v>
      </c>
      <c r="N9" s="190">
        <f>H9</f>
        <v>2000000</v>
      </c>
      <c r="O9" s="190">
        <f>I9</f>
        <v>0</v>
      </c>
      <c r="P9" s="253">
        <v>730000</v>
      </c>
      <c r="Q9" s="190">
        <v>500000</v>
      </c>
      <c r="R9" s="204">
        <f>SUM(M9:Q9)</f>
        <v>8230000</v>
      </c>
      <c r="S9" s="195">
        <f>L9-R9</f>
        <v>47770000</v>
      </c>
      <c r="T9" s="209">
        <v>11000000</v>
      </c>
      <c r="U9" s="209">
        <v>2</v>
      </c>
      <c r="V9" s="209">
        <f>4400000*U9</f>
        <v>8800000</v>
      </c>
      <c r="W9" s="209"/>
      <c r="X9" s="210">
        <f>10.5%*E9</f>
        <v>3780000</v>
      </c>
      <c r="Y9" s="211">
        <f>T9+V9+W9+X9</f>
        <v>23580000</v>
      </c>
      <c r="Z9" s="221">
        <f>MAX(S9-Y9,0)</f>
        <v>24190000</v>
      </c>
      <c r="AA9" s="216">
        <f>ROUND(MIN(MAX(Z9,0),5000000)*5%+MIN(MAX(Z9-5000000,0),5000000)*10%+MIN(MAX(Z9-10000000,0),8000000)*15%+MIN(MAX(Z9-18000000,0),14000000)*20%+MIN(MAX(Z9-32000000,0),20000000)*25%+MIN(MAX(Z9-52000000,0),28000000)*30%+MAX(Z9-80000000,0)*35%,0)</f>
        <v>3188000</v>
      </c>
      <c r="AB9" s="217">
        <f>IF(Z9=0,0,S9)</f>
        <v>47770000</v>
      </c>
    </row>
    <row r="10" spans="1:28" s="173" customFormat="1" ht="26.25" customHeight="1">
      <c r="A10" s="234">
        <v>2</v>
      </c>
      <c r="B10" s="314" t="s">
        <v>26</v>
      </c>
      <c r="C10" s="315"/>
      <c r="D10" s="192" t="s">
        <v>188</v>
      </c>
      <c r="E10" s="190">
        <v>24000000</v>
      </c>
      <c r="F10" s="190">
        <v>8000000</v>
      </c>
      <c r="G10" s="190">
        <v>5000000</v>
      </c>
      <c r="H10" s="190">
        <v>500000</v>
      </c>
      <c r="I10" s="190">
        <f>'[1]Sheet1'!H6</f>
        <v>2000000</v>
      </c>
      <c r="J10" s="190">
        <v>800000</v>
      </c>
      <c r="K10" s="190">
        <v>800000</v>
      </c>
      <c r="L10" s="254">
        <f>SUM(E10:K10)</f>
        <v>41100000</v>
      </c>
      <c r="M10" s="353">
        <v>5000000</v>
      </c>
      <c r="N10" s="190">
        <f>H10</f>
        <v>500000</v>
      </c>
      <c r="O10" s="190">
        <f>I10</f>
        <v>2000000</v>
      </c>
      <c r="P10" s="190">
        <v>730000</v>
      </c>
      <c r="Q10" s="190">
        <v>500000</v>
      </c>
      <c r="R10" s="204">
        <f>SUM(M10:Q10)</f>
        <v>8730000</v>
      </c>
      <c r="S10" s="195">
        <f>L10-R10</f>
        <v>32370000</v>
      </c>
      <c r="T10" s="209">
        <v>11000000</v>
      </c>
      <c r="U10" s="212">
        <v>1</v>
      </c>
      <c r="V10" s="209">
        <v>0</v>
      </c>
      <c r="W10" s="209"/>
      <c r="X10" s="210">
        <f>10.5%*E10</f>
        <v>2520000</v>
      </c>
      <c r="Y10" s="211">
        <f>T10+V10+W10+X10</f>
        <v>13520000</v>
      </c>
      <c r="Z10" s="221">
        <f>MAX(S10-Y10,0)</f>
        <v>18850000</v>
      </c>
      <c r="AA10" s="216">
        <f>ROUND(MIN(MAX(Z10,0),5000000)*5%+MIN(MAX(Z10-5000000,0),5000000)*10%+MIN(MAX(Z10-10000000,0),8000000)*15%+MIN(MAX(Z10-18000000,0),14000000)*20%+MIN(MAX(Z10-32000000,0),20000000)*25%+MIN(MAX(Z10-52000000,0),28000000)*30%+MAX(Z10-80000000,0)*35%,0)</f>
        <v>2120000</v>
      </c>
      <c r="AB10" s="217">
        <f>IF(Z10=0,0,S10)</f>
        <v>32370000</v>
      </c>
    </row>
    <row r="11" spans="1:28" s="173" customFormat="1" ht="26.25" customHeight="1">
      <c r="A11" s="235">
        <v>3</v>
      </c>
      <c r="B11" s="310" t="s">
        <v>116</v>
      </c>
      <c r="C11" s="311"/>
      <c r="D11" s="193" t="s">
        <v>187</v>
      </c>
      <c r="E11" s="190">
        <v>10000000</v>
      </c>
      <c r="F11" s="190">
        <v>500000</v>
      </c>
      <c r="G11" s="190">
        <v>4000000</v>
      </c>
      <c r="H11" s="190"/>
      <c r="I11" s="190"/>
      <c r="J11" s="190">
        <v>500000</v>
      </c>
      <c r="K11" s="262">
        <v>700000</v>
      </c>
      <c r="L11" s="254">
        <f>SUM(E11:K11)</f>
        <v>15700000</v>
      </c>
      <c r="M11" s="353">
        <v>4000000</v>
      </c>
      <c r="N11" s="190"/>
      <c r="O11" s="190">
        <f>I11</f>
        <v>0</v>
      </c>
      <c r="P11" s="190">
        <v>500000</v>
      </c>
      <c r="Q11" s="190">
        <f>IF(J11&gt;600000,600000,J11)</f>
        <v>500000</v>
      </c>
      <c r="R11" s="204">
        <f>SUM(M11:Q11)</f>
        <v>5000000</v>
      </c>
      <c r="S11" s="195">
        <f>L11-R11</f>
        <v>10700000</v>
      </c>
      <c r="T11" s="209">
        <v>11000000</v>
      </c>
      <c r="U11" s="214">
        <v>1</v>
      </c>
      <c r="V11" s="213">
        <f>4400000*U11</f>
        <v>4400000</v>
      </c>
      <c r="W11" s="213"/>
      <c r="X11" s="210">
        <f>10.5%*E11</f>
        <v>1050000</v>
      </c>
      <c r="Y11" s="211">
        <f>T11+V11+W11+X11</f>
        <v>16450000</v>
      </c>
      <c r="Z11" s="222">
        <f>MAX(S11-Y11,0)</f>
        <v>0</v>
      </c>
      <c r="AA11" s="218">
        <f>ROUND(MIN(MAX(Z11,0),5000000)*5%+MIN(MAX(Z11-5000000,0),5000000)*10%+MIN(MAX(Z11-10000000,0),8000000)*15%+MIN(MAX(Z11-18000000,0),14000000)*20%+MIN(MAX(Z11-32000000,0),20000000)*25%+MIN(MAX(Z11-52000000,0),28000000)*30%+MAX(Z11-80000000,0)*35%,0)</f>
        <v>0</v>
      </c>
      <c r="AB11" s="219">
        <f>IF(Z11=0,0,S11)</f>
        <v>0</v>
      </c>
    </row>
    <row r="12" spans="1:28" s="202" customFormat="1" ht="26.25" customHeight="1">
      <c r="A12" s="196"/>
      <c r="B12" s="324" t="s">
        <v>0</v>
      </c>
      <c r="C12" s="324"/>
      <c r="D12" s="197"/>
      <c r="E12" s="197">
        <f aca="true" t="shared" si="0" ref="E12:K12">SUM(E9:E11)</f>
        <v>70000000</v>
      </c>
      <c r="F12" s="197">
        <f t="shared" si="0"/>
        <v>18500000</v>
      </c>
      <c r="G12" s="197">
        <f t="shared" si="0"/>
        <v>15000000</v>
      </c>
      <c r="H12" s="197">
        <f t="shared" si="0"/>
        <v>2500000</v>
      </c>
      <c r="I12" s="197">
        <f t="shared" si="0"/>
        <v>2000000</v>
      </c>
      <c r="J12" s="197">
        <f t="shared" si="0"/>
        <v>2300000</v>
      </c>
      <c r="K12" s="197">
        <f t="shared" si="0"/>
        <v>2500000</v>
      </c>
      <c r="L12" s="197">
        <f aca="true" t="shared" si="1" ref="L12:AB12">SUM(L9:L11)</f>
        <v>112800000</v>
      </c>
      <c r="M12" s="197"/>
      <c r="N12" s="197">
        <f t="shared" si="1"/>
        <v>2500000</v>
      </c>
      <c r="O12" s="197">
        <f t="shared" si="1"/>
        <v>2000000</v>
      </c>
      <c r="P12" s="197">
        <f t="shared" si="1"/>
        <v>1960000</v>
      </c>
      <c r="Q12" s="197">
        <f t="shared" si="1"/>
        <v>1500000</v>
      </c>
      <c r="R12" s="198">
        <f t="shared" si="1"/>
        <v>21960000</v>
      </c>
      <c r="S12" s="199">
        <f>SUM(S9:S11)</f>
        <v>90840000</v>
      </c>
      <c r="T12" s="197">
        <f t="shared" si="1"/>
        <v>33000000</v>
      </c>
      <c r="U12" s="197">
        <f t="shared" si="1"/>
        <v>4</v>
      </c>
      <c r="V12" s="197">
        <f t="shared" si="1"/>
        <v>13200000</v>
      </c>
      <c r="W12" s="197">
        <f t="shared" si="1"/>
        <v>0</v>
      </c>
      <c r="X12" s="197">
        <f t="shared" si="1"/>
        <v>7350000</v>
      </c>
      <c r="Y12" s="200">
        <f t="shared" si="1"/>
        <v>53550000</v>
      </c>
      <c r="Z12" s="223">
        <f t="shared" si="1"/>
        <v>43040000</v>
      </c>
      <c r="AA12" s="197">
        <f t="shared" si="1"/>
        <v>5308000</v>
      </c>
      <c r="AB12" s="201">
        <f t="shared" si="1"/>
        <v>80140000</v>
      </c>
    </row>
    <row r="13" spans="2:28" s="174" customFormat="1" ht="26.25" customHeight="1">
      <c r="B13" s="175"/>
      <c r="C13" s="175"/>
      <c r="D13" s="175"/>
      <c r="E13" s="176"/>
      <c r="F13" s="176"/>
      <c r="G13" s="176"/>
      <c r="H13" s="176"/>
      <c r="I13" s="176"/>
      <c r="J13" s="176"/>
      <c r="K13" s="176"/>
      <c r="L13" s="176"/>
      <c r="M13" s="176"/>
      <c r="N13" s="177"/>
      <c r="O13" s="177"/>
      <c r="P13" s="177"/>
      <c r="Q13" s="177"/>
      <c r="R13" s="176"/>
      <c r="S13" s="256"/>
      <c r="T13" s="177"/>
      <c r="U13" s="177"/>
      <c r="V13" s="177"/>
      <c r="W13" s="177"/>
      <c r="X13" s="177"/>
      <c r="Y13" s="177"/>
      <c r="AA13" s="177"/>
      <c r="AB13" s="177"/>
    </row>
    <row r="14" ht="26.25" customHeight="1" hidden="1"/>
    <row r="15" ht="26.25" customHeight="1" hidden="1"/>
    <row r="16" spans="2:12" ht="26.25" customHeight="1" hidden="1">
      <c r="B16" s="182" t="s">
        <v>25</v>
      </c>
      <c r="C16" s="183"/>
      <c r="D16" s="184">
        <v>8086691329</v>
      </c>
      <c r="E16" s="185">
        <v>25000000</v>
      </c>
      <c r="F16" s="185">
        <v>10000000</v>
      </c>
      <c r="G16" s="185"/>
      <c r="H16" s="185">
        <v>800000</v>
      </c>
      <c r="I16" s="185">
        <v>6000000</v>
      </c>
      <c r="J16" s="185"/>
      <c r="K16" s="185"/>
      <c r="L16" s="186">
        <f>SUM(E16:J16)</f>
        <v>41800000</v>
      </c>
    </row>
    <row r="17" spans="2:12" ht="26.25" customHeight="1" hidden="1">
      <c r="B17" s="182" t="s">
        <v>26</v>
      </c>
      <c r="C17" s="183"/>
      <c r="D17" s="184">
        <v>8086691329</v>
      </c>
      <c r="E17" s="185">
        <f>15000000</f>
        <v>15000000</v>
      </c>
      <c r="F17" s="185">
        <v>5000000</v>
      </c>
      <c r="G17" s="185"/>
      <c r="H17" s="185">
        <v>600000</v>
      </c>
      <c r="I17" s="185">
        <v>6000000</v>
      </c>
      <c r="J17" s="185"/>
      <c r="K17" s="185"/>
      <c r="L17" s="186">
        <f>SUM(E17:J17)</f>
        <v>26600000</v>
      </c>
    </row>
    <row r="18" spans="2:12" ht="26.25" customHeight="1" hidden="1">
      <c r="B18" s="182" t="s">
        <v>116</v>
      </c>
      <c r="C18" s="183"/>
      <c r="D18" s="187"/>
      <c r="E18" s="185">
        <f>6000000+800000</f>
        <v>6800000</v>
      </c>
      <c r="F18" s="185"/>
      <c r="G18" s="185"/>
      <c r="H18" s="185">
        <v>800000</v>
      </c>
      <c r="I18" s="185">
        <v>3000000</v>
      </c>
      <c r="J18" s="185"/>
      <c r="K18" s="185"/>
      <c r="L18" s="186">
        <f>SUM(E18:J18)</f>
        <v>10600000</v>
      </c>
    </row>
    <row r="19" spans="2:12" ht="26.25" customHeight="1" hidden="1">
      <c r="B19" s="188" t="s">
        <v>117</v>
      </c>
      <c r="C19" s="183"/>
      <c r="D19" s="187"/>
      <c r="E19" s="185">
        <v>5000000</v>
      </c>
      <c r="F19" s="185"/>
      <c r="G19" s="185"/>
      <c r="H19" s="185"/>
      <c r="I19" s="185"/>
      <c r="J19" s="185"/>
      <c r="K19" s="185"/>
      <c r="L19" s="186">
        <f>SUM(E19:J19)</f>
        <v>5000000</v>
      </c>
    </row>
    <row r="20" ht="26.25" customHeight="1" hidden="1"/>
    <row r="21" spans="19:28" ht="26.25" customHeight="1">
      <c r="S21" s="180">
        <f>S12+'HĐ duoi 3 thang &amp; khong co HĐ'!F11</f>
        <v>99840000</v>
      </c>
      <c r="AA21" s="257">
        <f>AA12+'HĐ duoi 3 thang &amp; khong co HĐ'!H11</f>
        <v>6038000</v>
      </c>
      <c r="AB21" s="181">
        <f>AB12+'HĐ duoi 3 thang &amp; khong co HĐ'!I11</f>
        <v>87440000</v>
      </c>
    </row>
  </sheetData>
  <sheetProtection/>
  <mergeCells count="17">
    <mergeCell ref="Y6:Y7"/>
    <mergeCell ref="B12:C12"/>
    <mergeCell ref="B8:C8"/>
    <mergeCell ref="S5:S6"/>
    <mergeCell ref="AB5:AB7"/>
    <mergeCell ref="Z5:Z7"/>
    <mergeCell ref="AA5:AA7"/>
    <mergeCell ref="N5:R5"/>
    <mergeCell ref="U6:V6"/>
    <mergeCell ref="X6:X7"/>
    <mergeCell ref="W6:W7"/>
    <mergeCell ref="B11:C11"/>
    <mergeCell ref="B9:C9"/>
    <mergeCell ref="B10:C10"/>
    <mergeCell ref="A5:A6"/>
    <mergeCell ref="B5:C6"/>
    <mergeCell ref="D5:D6"/>
  </mergeCells>
  <printOptions/>
  <pageMargins left="0.67" right="0.2" top="0.24" bottom="0.47" header="0.29" footer="0.17"/>
  <pageSetup fitToHeight="3" horizontalDpi="600" verticalDpi="600" orientation="landscape" paperSize="9" scale="75" r:id="rId2"/>
  <headerFooter alignWithMargins="0">
    <oddFooter>&amp;C&amp;"Arial,Italic"Trang &amp;P</oddFooter>
  </headerFooter>
  <drawing r:id="rId1"/>
</worksheet>
</file>

<file path=xl/worksheets/sheet6.xml><?xml version="1.0" encoding="utf-8"?>
<worksheet xmlns="http://schemas.openxmlformats.org/spreadsheetml/2006/main" xmlns:r="http://schemas.openxmlformats.org/officeDocument/2006/relationships">
  <dimension ref="A1:I18"/>
  <sheetViews>
    <sheetView zoomScalePageLayoutView="0" workbookViewId="0" topLeftCell="A2">
      <selection activeCell="I11" sqref="I11"/>
    </sheetView>
  </sheetViews>
  <sheetFormatPr defaultColWidth="9.140625" defaultRowHeight="12.75"/>
  <cols>
    <col min="1" max="1" width="5.421875" style="26" customWidth="1"/>
    <col min="2" max="2" width="20.57421875" style="26" customWidth="1"/>
    <col min="3" max="3" width="16.7109375" style="26" customWidth="1"/>
    <col min="4" max="5" width="15.140625" style="26" customWidth="1"/>
    <col min="6" max="6" width="15.8515625" style="26" customWidth="1"/>
    <col min="7" max="7" width="19.7109375" style="26" customWidth="1"/>
    <col min="8" max="8" width="14.28125" style="26" customWidth="1"/>
    <col min="9" max="9" width="24.8515625" style="236" customWidth="1"/>
    <col min="10" max="16384" width="9.140625" style="26" customWidth="1"/>
  </cols>
  <sheetData>
    <row r="1" spans="1:8" ht="18" customHeight="1">
      <c r="A1" s="16" t="s">
        <v>53</v>
      </c>
      <c r="B1" s="27"/>
      <c r="C1" s="28"/>
      <c r="D1" s="28"/>
      <c r="E1" s="28"/>
      <c r="F1" s="28"/>
      <c r="G1" s="28"/>
      <c r="H1" s="28"/>
    </row>
    <row r="2" spans="1:8" ht="18" customHeight="1">
      <c r="A2" s="16" t="s">
        <v>51</v>
      </c>
      <c r="B2" s="27"/>
      <c r="C2" s="28"/>
      <c r="D2" s="28"/>
      <c r="E2" s="28"/>
      <c r="F2" s="28"/>
      <c r="G2" s="28"/>
      <c r="H2" s="28"/>
    </row>
    <row r="3" spans="1:8" ht="18" customHeight="1">
      <c r="A3" s="16" t="s">
        <v>52</v>
      </c>
      <c r="B3" s="28"/>
      <c r="C3" s="28"/>
      <c r="D3" s="28"/>
      <c r="E3" s="28"/>
      <c r="F3" s="28"/>
      <c r="G3" s="28"/>
      <c r="H3" s="28"/>
    </row>
    <row r="4" spans="1:7" ht="24.75" customHeight="1">
      <c r="A4" s="16"/>
      <c r="B4" s="25" t="s">
        <v>194</v>
      </c>
      <c r="C4" s="28"/>
      <c r="D4" s="28"/>
      <c r="E4" s="28"/>
      <c r="F4" s="28"/>
      <c r="G4" s="28"/>
    </row>
    <row r="5" spans="2:7" ht="15.75" customHeight="1">
      <c r="B5" s="25"/>
      <c r="C5" s="28"/>
      <c r="D5" s="28"/>
      <c r="E5" s="28"/>
      <c r="F5" s="28"/>
      <c r="G5" s="28"/>
    </row>
    <row r="6" spans="1:9" ht="35.25" customHeight="1">
      <c r="A6" s="349" t="s">
        <v>14</v>
      </c>
      <c r="B6" s="349" t="s">
        <v>41</v>
      </c>
      <c r="C6" s="349" t="s">
        <v>42</v>
      </c>
      <c r="D6" s="350" t="s">
        <v>49</v>
      </c>
      <c r="E6" s="350" t="s">
        <v>62</v>
      </c>
      <c r="F6" s="349" t="s">
        <v>33</v>
      </c>
      <c r="G6" s="349"/>
      <c r="H6" s="347" t="s">
        <v>50</v>
      </c>
      <c r="I6" s="345" t="s">
        <v>16</v>
      </c>
    </row>
    <row r="7" spans="1:9" ht="58.5" customHeight="1">
      <c r="A7" s="347"/>
      <c r="B7" s="347"/>
      <c r="C7" s="347"/>
      <c r="D7" s="351"/>
      <c r="E7" s="351"/>
      <c r="F7" s="66" t="s">
        <v>114</v>
      </c>
      <c r="G7" s="66" t="s">
        <v>115</v>
      </c>
      <c r="H7" s="348"/>
      <c r="I7" s="346"/>
    </row>
    <row r="8" spans="1:9" ht="18.75" customHeight="1">
      <c r="A8" s="65">
        <v>1</v>
      </c>
      <c r="B8" s="65">
        <v>2</v>
      </c>
      <c r="C8" s="65">
        <v>3</v>
      </c>
      <c r="D8" s="65">
        <v>4</v>
      </c>
      <c r="E8" s="65">
        <v>5</v>
      </c>
      <c r="F8" s="65">
        <v>6</v>
      </c>
      <c r="G8" s="65">
        <v>7</v>
      </c>
      <c r="H8" s="65">
        <v>8</v>
      </c>
      <c r="I8" s="240">
        <v>9</v>
      </c>
    </row>
    <row r="9" spans="1:9" ht="21" customHeight="1">
      <c r="A9" s="224">
        <v>1</v>
      </c>
      <c r="B9" s="225" t="s">
        <v>204</v>
      </c>
      <c r="C9" s="73" t="s">
        <v>191</v>
      </c>
      <c r="D9" s="226"/>
      <c r="E9" s="226"/>
      <c r="F9" s="227">
        <v>7300000</v>
      </c>
      <c r="G9" s="225"/>
      <c r="H9" s="228">
        <f>IF(F9&gt;=2000000,F9*10%,0)</f>
        <v>730000</v>
      </c>
      <c r="I9" s="237">
        <f>IF(H9&gt;0,F9,0)</f>
        <v>7300000</v>
      </c>
    </row>
    <row r="10" spans="1:9" ht="21" customHeight="1">
      <c r="A10" s="229">
        <v>2</v>
      </c>
      <c r="B10" s="230" t="s">
        <v>203</v>
      </c>
      <c r="C10" s="231" t="s">
        <v>188</v>
      </c>
      <c r="D10" s="232"/>
      <c r="E10" s="232"/>
      <c r="F10" s="233">
        <v>1700000</v>
      </c>
      <c r="G10" s="230"/>
      <c r="H10" s="228">
        <f>IF(F10&gt;=2000000,F10*10%,0)</f>
        <v>0</v>
      </c>
      <c r="I10" s="237">
        <f>IF(H10&gt;0,F10,0)</f>
        <v>0</v>
      </c>
    </row>
    <row r="11" spans="1:9" ht="21" customHeight="1">
      <c r="A11" s="67"/>
      <c r="B11" s="68" t="s">
        <v>32</v>
      </c>
      <c r="C11" s="69"/>
      <c r="D11" s="70"/>
      <c r="E11" s="70"/>
      <c r="F11" s="71">
        <f>SUM(F9:F10)</f>
        <v>9000000</v>
      </c>
      <c r="G11" s="71">
        <f>SUM(G9:G10)</f>
        <v>0</v>
      </c>
      <c r="H11" s="71">
        <f>SUM(H9:H10)</f>
        <v>730000</v>
      </c>
      <c r="I11" s="238">
        <f>SUM(I9:I10)</f>
        <v>7300000</v>
      </c>
    </row>
    <row r="12" ht="15">
      <c r="B12" s="30"/>
    </row>
    <row r="13" spans="1:2" ht="15">
      <c r="A13" s="29"/>
      <c r="B13" s="30"/>
    </row>
    <row r="14" spans="1:4" ht="17.25">
      <c r="A14" s="29"/>
      <c r="B14" s="24"/>
      <c r="C14" s="24"/>
      <c r="D14" s="72"/>
    </row>
    <row r="15" spans="1:2" ht="15">
      <c r="A15" s="29"/>
      <c r="B15" s="30"/>
    </row>
    <row r="16" spans="1:2" ht="15">
      <c r="A16" s="29"/>
      <c r="B16" s="30"/>
    </row>
    <row r="17" spans="1:2" ht="15">
      <c r="A17" s="31"/>
      <c r="B17" s="30"/>
    </row>
    <row r="18" ht="15">
      <c r="A18" s="30"/>
    </row>
  </sheetData>
  <sheetProtection/>
  <mergeCells count="8">
    <mergeCell ref="I6:I7"/>
    <mergeCell ref="H6:H7"/>
    <mergeCell ref="A6:A7"/>
    <mergeCell ref="B6:B7"/>
    <mergeCell ref="C6:C7"/>
    <mergeCell ref="D6:D7"/>
    <mergeCell ref="E6:E7"/>
    <mergeCell ref="F6:G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7"/>
  <sheetViews>
    <sheetView zoomScalePageLayoutView="0" workbookViewId="0" topLeftCell="A1">
      <selection activeCell="G7" sqref="G7:H7"/>
    </sheetView>
  </sheetViews>
  <sheetFormatPr defaultColWidth="9.140625" defaultRowHeight="12.75"/>
  <cols>
    <col min="1" max="1" width="8.7109375" style="137" customWidth="1"/>
    <col min="2" max="2" width="16.7109375" style="137" bestFit="1" customWidth="1"/>
    <col min="3" max="3" width="14.140625" style="137" bestFit="1" customWidth="1"/>
    <col min="4" max="8" width="13.140625" style="137" bestFit="1" customWidth="1"/>
    <col min="9" max="16384" width="8.7109375" style="137" customWidth="1"/>
  </cols>
  <sheetData>
    <row r="1" spans="2:8" ht="29.25" thickBot="1">
      <c r="B1" s="258" t="s">
        <v>195</v>
      </c>
      <c r="C1" s="259" t="s">
        <v>196</v>
      </c>
      <c r="D1" s="259" t="s">
        <v>197</v>
      </c>
      <c r="E1" s="259" t="s">
        <v>198</v>
      </c>
      <c r="F1" s="259" t="s">
        <v>199</v>
      </c>
      <c r="G1" s="259" t="s">
        <v>200</v>
      </c>
      <c r="H1" s="260" t="s">
        <v>202</v>
      </c>
    </row>
    <row r="2" spans="2:8" ht="12.75">
      <c r="B2" s="137">
        <v>36000000</v>
      </c>
      <c r="C2" s="137">
        <v>10000000</v>
      </c>
      <c r="D2" s="137">
        <v>2000000</v>
      </c>
      <c r="F2" s="137">
        <v>1000000</v>
      </c>
      <c r="G2" s="137">
        <v>1000000</v>
      </c>
      <c r="H2" s="137">
        <f>10.5%*B2</f>
        <v>3780000</v>
      </c>
    </row>
    <row r="3" spans="2:8" ht="12.75">
      <c r="B3" s="137">
        <v>24000000</v>
      </c>
      <c r="C3" s="137">
        <v>8000000</v>
      </c>
      <c r="D3" s="137">
        <v>500000</v>
      </c>
      <c r="F3" s="137">
        <v>800000</v>
      </c>
      <c r="G3" s="137">
        <v>800000</v>
      </c>
      <c r="H3" s="137">
        <f>10.5%*B3</f>
        <v>2520000</v>
      </c>
    </row>
    <row r="4" spans="2:8" ht="12.75">
      <c r="B4" s="137">
        <v>10000000</v>
      </c>
      <c r="C4" s="137">
        <v>500000</v>
      </c>
      <c r="E4" s="137">
        <v>2000000</v>
      </c>
      <c r="F4" s="137">
        <v>500000</v>
      </c>
      <c r="G4" s="137">
        <v>700000</v>
      </c>
      <c r="H4" s="137">
        <f>10.5%*B4</f>
        <v>1050000</v>
      </c>
    </row>
    <row r="5" spans="2:7" ht="12.75">
      <c r="B5" s="137">
        <v>4500000</v>
      </c>
      <c r="F5" s="137">
        <v>500000</v>
      </c>
      <c r="G5" s="137">
        <v>300000</v>
      </c>
    </row>
    <row r="6" spans="2:7" ht="12.75">
      <c r="B6" s="137">
        <v>1500000</v>
      </c>
      <c r="G6" s="137">
        <v>200000</v>
      </c>
    </row>
    <row r="7" spans="1:8" s="261" customFormat="1" ht="12.75">
      <c r="A7" s="261" t="s">
        <v>201</v>
      </c>
      <c r="B7" s="261">
        <f>SUM(B2:B6)</f>
        <v>76000000</v>
      </c>
      <c r="C7" s="261">
        <f aca="true" t="shared" si="0" ref="C7:H7">SUM(C2:C6)</f>
        <v>18500000</v>
      </c>
      <c r="D7" s="261">
        <f t="shared" si="0"/>
        <v>2500000</v>
      </c>
      <c r="E7" s="261">
        <f t="shared" si="0"/>
        <v>2000000</v>
      </c>
      <c r="F7" s="261">
        <f t="shared" si="0"/>
        <v>2800000</v>
      </c>
      <c r="G7" s="261">
        <f t="shared" si="0"/>
        <v>3000000</v>
      </c>
      <c r="H7" s="261">
        <f t="shared" si="0"/>
        <v>7350000</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 t="s">
        <v>13</v>
      </c>
      <c r="C1" s="11"/>
    </row>
    <row r="2" ht="13.5" thickBot="1">
      <c r="A2" s="1" t="s">
        <v>11</v>
      </c>
    </row>
    <row r="3" spans="1:3" ht="13.5" thickBot="1">
      <c r="A3" s="3" t="s">
        <v>12</v>
      </c>
      <c r="C3" s="4" t="s">
        <v>1</v>
      </c>
    </row>
    <row r="4" spans="1:3" ht="12.75">
      <c r="A4" s="3">
        <v>3</v>
      </c>
      <c r="C4" s="11"/>
    </row>
    <row r="5" ht="12.75">
      <c r="C5" s="11"/>
    </row>
    <row r="6" ht="13.5" thickBot="1">
      <c r="C6" s="11"/>
    </row>
    <row r="7" spans="1:3" ht="12.75">
      <c r="A7" s="5" t="s">
        <v>2</v>
      </c>
      <c r="C7" s="11"/>
    </row>
    <row r="8" spans="1:3" ht="12.75">
      <c r="A8" s="6" t="s">
        <v>3</v>
      </c>
      <c r="C8" s="11"/>
    </row>
    <row r="9" spans="1:3" ht="12.75">
      <c r="A9" s="7" t="s">
        <v>4</v>
      </c>
      <c r="C9" s="11"/>
    </row>
    <row r="10" spans="1:3" ht="12.75">
      <c r="A10" s="6" t="s">
        <v>5</v>
      </c>
      <c r="C10" s="11"/>
    </row>
    <row r="11" spans="1:3" ht="13.5" thickBot="1">
      <c r="A11" s="8" t="s">
        <v>6</v>
      </c>
      <c r="C11" s="11"/>
    </row>
    <row r="12" ht="12.75">
      <c r="C12" s="11"/>
    </row>
    <row r="13" ht="13.5" thickBot="1">
      <c r="C13" s="11"/>
    </row>
    <row r="14" spans="1:3" ht="13.5" thickBot="1">
      <c r="A14" s="4" t="s">
        <v>7</v>
      </c>
      <c r="C14" s="11"/>
    </row>
    <row r="15" ht="12.75">
      <c r="A15" s="11"/>
    </row>
    <row r="16" ht="13.5" thickBot="1">
      <c r="A16" s="11"/>
    </row>
    <row r="17" spans="1:3" ht="13.5" thickBot="1">
      <c r="A17" s="11"/>
      <c r="C17" s="4" t="s">
        <v>8</v>
      </c>
    </row>
    <row r="18" ht="12.75">
      <c r="C18" s="11"/>
    </row>
    <row r="19" ht="12.75">
      <c r="C19" s="11"/>
    </row>
    <row r="20" spans="1:3" ht="12.75">
      <c r="A20" s="9" t="s">
        <v>9</v>
      </c>
      <c r="C20" s="11"/>
    </row>
    <row r="21" spans="1:3" ht="12.75">
      <c r="A21" s="11"/>
      <c r="C21" s="11"/>
    </row>
    <row r="22" spans="1:3" ht="12.75">
      <c r="A22" s="11"/>
      <c r="C22" s="11"/>
    </row>
    <row r="23" spans="1:3" ht="12.75">
      <c r="A23" s="11"/>
      <c r="C23" s="11"/>
    </row>
    <row r="24" ht="12.75">
      <c r="A24" s="11"/>
    </row>
    <row r="25" ht="12.75">
      <c r="A25" s="11"/>
    </row>
    <row r="26" spans="1:3" ht="13.5" thickBot="1">
      <c r="A26" s="11"/>
      <c r="C26" s="10" t="s">
        <v>10</v>
      </c>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spans="1:3" ht="12.75">
      <c r="A1" s="11"/>
      <c r="C1" s="11"/>
    </row>
    <row r="2" ht="13.5" thickBot="1">
      <c r="A2" s="11"/>
    </row>
    <row r="3" spans="1:3" ht="13.5" thickBot="1">
      <c r="A3" s="11"/>
      <c r="C3" s="11"/>
    </row>
    <row r="4" spans="1:3" ht="12.75">
      <c r="A4" s="11"/>
      <c r="C4" s="11"/>
    </row>
    <row r="5" ht="12.75">
      <c r="C5" s="11"/>
    </row>
    <row r="6" ht="13.5" thickBot="1">
      <c r="C6" s="11"/>
    </row>
    <row r="7" spans="1:3" ht="12.75">
      <c r="A7" s="11"/>
      <c r="C7" s="11"/>
    </row>
    <row r="8" spans="1:3" ht="12.75">
      <c r="A8" s="11"/>
      <c r="C8" s="11"/>
    </row>
    <row r="9" spans="1:3" ht="12.75">
      <c r="A9" s="11"/>
      <c r="C9" s="11"/>
    </row>
    <row r="10" spans="1:3" ht="12.75">
      <c r="A10" s="11"/>
      <c r="C10" s="11"/>
    </row>
    <row r="11" spans="1:3" ht="13.5" thickBot="1">
      <c r="A11" s="11"/>
      <c r="C11" s="11"/>
    </row>
    <row r="12" ht="12.75">
      <c r="C12" s="11"/>
    </row>
    <row r="13" ht="13.5" thickBot="1">
      <c r="C13" s="11"/>
    </row>
    <row r="14" spans="1:3" ht="13.5" thickBot="1">
      <c r="A14" s="11"/>
      <c r="C14" s="11"/>
    </row>
    <row r="15" ht="12.75">
      <c r="A15" s="11"/>
    </row>
    <row r="16" ht="13.5" thickBot="1">
      <c r="A16" s="11"/>
    </row>
    <row r="17" spans="1:3" ht="13.5" thickBot="1">
      <c r="A17" s="11"/>
      <c r="C17" s="11"/>
    </row>
    <row r="18" ht="12.75">
      <c r="C18" s="11"/>
    </row>
    <row r="19" ht="12.75">
      <c r="C19" s="11"/>
    </row>
    <row r="20" spans="1:3" ht="12.75">
      <c r="A20" s="11"/>
      <c r="C20" s="11"/>
    </row>
    <row r="21" spans="1:3" ht="12.75">
      <c r="A21" s="11"/>
      <c r="C21" s="11"/>
    </row>
    <row r="22" spans="1:3" ht="12.75">
      <c r="A22" s="11"/>
      <c r="C22" s="11"/>
    </row>
    <row r="23" spans="1:3" ht="12.75">
      <c r="A23" s="11"/>
      <c r="C23" s="11"/>
    </row>
    <row r="24" ht="12.75">
      <c r="A24" s="11"/>
    </row>
    <row r="25" ht="12.75">
      <c r="A25" s="11"/>
    </row>
    <row r="26" spans="1:3" ht="13.5" thickBot="1">
      <c r="A26" s="11"/>
      <c r="C26" s="11"/>
    </row>
    <row r="27" spans="1:3" ht="12.75">
      <c r="A27" s="11"/>
      <c r="C27" s="11"/>
    </row>
    <row r="28" spans="1:3" ht="12.75">
      <c r="A28" s="11"/>
      <c r="C28" s="11"/>
    </row>
    <row r="29" spans="1:3" ht="12.75">
      <c r="A29" s="11"/>
      <c r="C29" s="11"/>
    </row>
    <row r="30" spans="1:3" ht="12.75">
      <c r="A30" s="11"/>
      <c r="C30" s="11"/>
    </row>
    <row r="31" spans="1:3" ht="12.75">
      <c r="A31" s="11"/>
      <c r="C31" s="11"/>
    </row>
    <row r="32" spans="1:3" ht="12.75">
      <c r="A32" s="11"/>
      <c r="C32" s="11"/>
    </row>
    <row r="33" spans="1:3" ht="12.75">
      <c r="A33" s="11"/>
      <c r="C33" s="11"/>
    </row>
    <row r="34" spans="1:3" ht="12.75">
      <c r="A34" s="11"/>
      <c r="C34" s="11"/>
    </row>
    <row r="35" spans="1:3" ht="12.75">
      <c r="A35" s="11"/>
      <c r="C35" s="11"/>
    </row>
    <row r="36" spans="1:3" ht="12.75">
      <c r="A36" s="11"/>
      <c r="C36" s="11"/>
    </row>
    <row r="37" ht="12.75">
      <c r="A37" s="11"/>
    </row>
    <row r="38" ht="12.75">
      <c r="A38" s="11"/>
    </row>
    <row r="39" spans="1:3" ht="12.75">
      <c r="A39" s="11"/>
      <c r="C39" s="11"/>
    </row>
    <row r="40" spans="1:3" ht="12.75">
      <c r="A40" s="11"/>
      <c r="C40" s="11"/>
    </row>
    <row r="41" spans="1:3" ht="12.75">
      <c r="A41" s="11"/>
      <c r="C41" s="11"/>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HOA</dc:title>
  <dc:subject/>
  <dc:creator>KHUYEN</dc:creator>
  <cp:keywords/>
  <dc:description/>
  <cp:lastModifiedBy>Dell</cp:lastModifiedBy>
  <cp:lastPrinted>2009-08-31T07:55:41Z</cp:lastPrinted>
  <dcterms:created xsi:type="dcterms:W3CDTF">1999-03-06T01:12:12Z</dcterms:created>
  <dcterms:modified xsi:type="dcterms:W3CDTF">2021-10-19T09:11:45Z</dcterms:modified>
  <cp:category/>
  <cp:version/>
  <cp:contentType/>
  <cp:contentStatus/>
</cp:coreProperties>
</file>