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TÀI LIỆU VĂN LANG\1. TÀI CHÍNH XÂY DỰNG\Đề Thi QT Tài Chính\"/>
    </mc:Choice>
  </mc:AlternateContent>
  <bookViews>
    <workbookView xWindow="0" yWindow="0" windowWidth="25605" windowHeight="13605"/>
  </bookViews>
  <sheets>
    <sheet name="Thông tin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C22" i="1"/>
  <c r="D22" i="1"/>
  <c r="E22" i="1"/>
  <c r="F22" i="1"/>
  <c r="G22" i="1"/>
  <c r="H22" i="1"/>
  <c r="H24" i="1"/>
  <c r="H27" i="1"/>
  <c r="H33" i="1"/>
  <c r="H40" i="1"/>
  <c r="B4" i="1"/>
  <c r="B48" i="1"/>
  <c r="B47" i="1"/>
  <c r="B167" i="1"/>
  <c r="B166" i="1"/>
  <c r="B165" i="1"/>
  <c r="B164" i="1"/>
  <c r="B163" i="1"/>
  <c r="B162" i="1"/>
  <c r="B161" i="1"/>
  <c r="B119" i="1"/>
  <c r="B120" i="1"/>
  <c r="B121" i="1"/>
  <c r="B122" i="1"/>
  <c r="B123" i="1"/>
  <c r="B124" i="1"/>
  <c r="B125" i="1"/>
  <c r="B126" i="1"/>
  <c r="B127" i="1"/>
  <c r="B45" i="1"/>
  <c r="B43" i="1"/>
  <c r="C33" i="1"/>
  <c r="B27" i="1"/>
  <c r="D29" i="1"/>
  <c r="D20" i="1"/>
  <c r="E20" i="1"/>
  <c r="F20" i="1"/>
  <c r="G20" i="1"/>
  <c r="C20" i="1"/>
  <c r="C14" i="1"/>
  <c r="B5" i="1"/>
  <c r="D33" i="1"/>
  <c r="F27" i="1"/>
  <c r="C27" i="1"/>
  <c r="E27" i="1"/>
  <c r="D27" i="1"/>
  <c r="G27" i="1"/>
  <c r="F24" i="1"/>
  <c r="G24" i="1"/>
  <c r="E24" i="1"/>
  <c r="C24" i="1"/>
  <c r="D24" i="1"/>
  <c r="E33" i="1"/>
  <c r="E40" i="1"/>
  <c r="D40" i="1"/>
  <c r="C40" i="1"/>
  <c r="F33" i="1"/>
  <c r="G33" i="1"/>
  <c r="F40" i="1"/>
  <c r="G40" i="1"/>
</calcChain>
</file>

<file path=xl/sharedStrings.xml><?xml version="1.0" encoding="utf-8"?>
<sst xmlns="http://schemas.openxmlformats.org/spreadsheetml/2006/main" count="148" uniqueCount="126">
  <si>
    <t>PHÂN TÍCH TÀI CHÍNH DỰ ÁN</t>
  </si>
  <si>
    <t>I. THÔNG SỐ</t>
  </si>
  <si>
    <t>1. CP đầu tư ban đầu</t>
  </si>
  <si>
    <t>a. CP cố định</t>
  </si>
  <si>
    <t>Đất/đặt cọc</t>
  </si>
  <si>
    <t>MMTB</t>
  </si>
  <si>
    <t>tr</t>
  </si>
  <si>
    <t>Xây dựng</t>
  </si>
  <si>
    <t>Khác (chứng nhận VG)</t>
  </si>
  <si>
    <t>b. Vốn lưu động</t>
  </si>
  <si>
    <t>2. Nguồn vốn</t>
  </si>
  <si>
    <t>Vốn CSH</t>
  </si>
  <si>
    <t>CP đầu tư</t>
  </si>
  <si>
    <t>Lãi kỳ vọng</t>
  </si>
  <si>
    <t>Vay</t>
  </si>
  <si>
    <t>Lãi vay</t>
  </si>
  <si>
    <t>3. Thời gian khấu hao</t>
  </si>
  <si>
    <t>năm</t>
  </si>
  <si>
    <t>4. Dòng đời dự án</t>
  </si>
  <si>
    <t>5. Doanh thu</t>
  </si>
  <si>
    <t>Năm</t>
  </si>
  <si>
    <t>Sản lượng</t>
  </si>
  <si>
    <t>Hao hụt</t>
  </si>
  <si>
    <t>Giá</t>
  </si>
  <si>
    <t>Hệ số tăng giá</t>
  </si>
  <si>
    <t>Doanh thu</t>
  </si>
  <si>
    <t>6. CP hoạt động (chưa có khấu hao và lãi vay)</t>
  </si>
  <si>
    <t>Biến phí</t>
  </si>
  <si>
    <t xml:space="preserve">  Thức ăn</t>
  </si>
  <si>
    <t xml:space="preserve">  Giống</t>
  </si>
  <si>
    <t xml:space="preserve">  Thuốc</t>
  </si>
  <si>
    <t xml:space="preserve">  Điện nước</t>
  </si>
  <si>
    <t xml:space="preserve">  Nhân công</t>
  </si>
  <si>
    <t>Định phí</t>
  </si>
  <si>
    <t xml:space="preserve">  Xử lý phân</t>
  </si>
  <si>
    <t xml:space="preserve">   Bảo trì, SC</t>
  </si>
  <si>
    <t xml:space="preserve">   Thuê đất</t>
  </si>
  <si>
    <t xml:space="preserve">   Quản lý</t>
  </si>
  <si>
    <t xml:space="preserve">   Bán hàng</t>
  </si>
  <si>
    <t xml:space="preserve"> Hệ số tăng cp</t>
  </si>
  <si>
    <t>CP hoạt động</t>
  </si>
  <si>
    <t>7. Thuế TNDN</t>
  </si>
  <si>
    <t>8. Giá trị thu hồi</t>
  </si>
  <si>
    <t xml:space="preserve"> Thu hồi đất/đặt cọc</t>
  </si>
  <si>
    <t xml:space="preserve"> Thanh lý TSCĐ</t>
  </si>
  <si>
    <t xml:space="preserve">  Vốn lưu động</t>
  </si>
  <si>
    <t>II. KẾ HOẠCH TÀI CHÍNH</t>
  </si>
  <si>
    <t>1. Kế hoạch vay và trả nợ</t>
  </si>
  <si>
    <t>Nợ đầu kỳ</t>
  </si>
  <si>
    <t>Lãi phát sinh</t>
  </si>
  <si>
    <t xml:space="preserve">Trả nợ: </t>
  </si>
  <si>
    <t xml:space="preserve">   Trả gốc</t>
  </si>
  <si>
    <t xml:space="preserve">   Trả lãi</t>
  </si>
  <si>
    <t>Nợ mới phát sinh</t>
  </si>
  <si>
    <t>Nợ cuối kỳ</t>
  </si>
  <si>
    <t>2. Kế hoạch thu nhập</t>
  </si>
  <si>
    <t xml:space="preserve"> (-) Biến phí </t>
  </si>
  <si>
    <t xml:space="preserve"> (-) Định phí</t>
  </si>
  <si>
    <t xml:space="preserve"> (-) Khấu hao</t>
  </si>
  <si>
    <t>LN trước thuế và lãi vay</t>
  </si>
  <si>
    <t xml:space="preserve"> (-) Trả lãi vay</t>
  </si>
  <si>
    <t>LN trước thuế</t>
  </si>
  <si>
    <t xml:space="preserve"> (-) Thuế TNDN</t>
  </si>
  <si>
    <t>LN sau thuế</t>
  </si>
  <si>
    <t>Dòng tiền vào</t>
  </si>
  <si>
    <t xml:space="preserve">  Doanh thu</t>
  </si>
  <si>
    <t xml:space="preserve">  Vốn vay</t>
  </si>
  <si>
    <t xml:space="preserve">  Thu hồi đất</t>
  </si>
  <si>
    <t xml:space="preserve">  Thanh lý TSCĐ</t>
  </si>
  <si>
    <t xml:space="preserve">  Thu hồi vốn lưu động</t>
  </si>
  <si>
    <t>Dòng tiền ra</t>
  </si>
  <si>
    <t xml:space="preserve">  CP đầu tư</t>
  </si>
  <si>
    <t xml:space="preserve">  CP hoạt động</t>
  </si>
  <si>
    <t xml:space="preserve">  Thuế TNDN</t>
  </si>
  <si>
    <t xml:space="preserve">  Trả nợ</t>
  </si>
  <si>
    <t>Dòng tiền ròng NCFt</t>
  </si>
  <si>
    <t>III. HIỆU QUẢ TÀI CHÍNH</t>
  </si>
  <si>
    <t>1. Hiện giá thuần NPV</t>
  </si>
  <si>
    <t>2. Tỷ suất sinh lời nội bộ IRR</t>
  </si>
  <si>
    <t>3. Thời gian hoàn vốn PP</t>
  </si>
  <si>
    <t xml:space="preserve">PP chưa chiết </t>
  </si>
  <si>
    <t>Lũy kế</t>
  </si>
  <si>
    <t>PP chưa CK</t>
  </si>
  <si>
    <t xml:space="preserve"> Số tháng</t>
  </si>
  <si>
    <t xml:space="preserve"> Số năm</t>
  </si>
  <si>
    <t>PP có chiết khấu</t>
  </si>
  <si>
    <t>Hiện giá dòng tiền NCFt/(1+r)^t</t>
  </si>
  <si>
    <t>PP có CK</t>
  </si>
  <si>
    <t>IV. PHÂN TÍCH ĐỘ NHẠY</t>
  </si>
  <si>
    <t>1. Phân tích sự thay đổi của NPV khi giá bán và giá thức ăn thay đổi</t>
  </si>
  <si>
    <t>Giá bán</t>
  </si>
  <si>
    <t>Giá thức ăn</t>
  </si>
  <si>
    <t>2. Phân tích sự thay đổi IRR khi tỷ lệ hao hụt và giá thay đổi</t>
  </si>
  <si>
    <t>Tỷ lệ hao hụt</t>
  </si>
  <si>
    <t>V. PHÂN TÍCH ĐIỂM HÒA VỐN</t>
  </si>
  <si>
    <r>
      <t xml:space="preserve"> = Định phí + (Biến phí/doanh thu)*</t>
    </r>
    <r>
      <rPr>
        <sz val="13"/>
        <color rgb="FFFF0000"/>
        <rFont val="Arial"/>
        <family val="2"/>
      </rPr>
      <t>doanh thu</t>
    </r>
  </si>
  <si>
    <t>Doanh thu hv = Định phí / (1- [biến phí/doanh thu])</t>
  </si>
  <si>
    <t>Doanh thu hòa vốn</t>
  </si>
  <si>
    <t>Định phí, trong đó:</t>
  </si>
  <si>
    <t xml:space="preserve"> Định phí hoạt động</t>
  </si>
  <si>
    <t xml:space="preserve"> Khấu hao</t>
  </si>
  <si>
    <t xml:space="preserve"> Lãi vay</t>
  </si>
  <si>
    <t>Doanh thu kế hoạch</t>
  </si>
  <si>
    <t>Số ngày hòa vốn</t>
  </si>
  <si>
    <t>Tìm sản lượng mà tại đó NPV=0</t>
  </si>
  <si>
    <t>Sản lượng hòa vốn=</t>
  </si>
  <si>
    <t>VI. PHÂN TÍCH KỊCH BẢN</t>
  </si>
  <si>
    <t>Nội dung thay đổi</t>
  </si>
  <si>
    <t>Tỷ hao hụt</t>
  </si>
  <si>
    <t>CP giống</t>
  </si>
  <si>
    <t>CP thức ăn</t>
  </si>
  <si>
    <t>Giả định ban đầu</t>
  </si>
  <si>
    <t>KẾT QUẢ</t>
  </si>
  <si>
    <t>NPV</t>
  </si>
  <si>
    <t>IRR</t>
  </si>
  <si>
    <t>TH1</t>
  </si>
  <si>
    <t>TH2</t>
  </si>
  <si>
    <t>TH3</t>
  </si>
  <si>
    <t>3. Dòng tiền theo quan điểm chủ sở hữu (EPV)</t>
  </si>
  <si>
    <t>1. Phân tích hoà vốn theo năm</t>
  </si>
  <si>
    <r>
      <rPr>
        <b/>
        <sz val="13"/>
        <color rgb="FFFF0000"/>
        <rFont val="Arial"/>
        <family val="2"/>
      </rPr>
      <t>Doanh thu</t>
    </r>
    <r>
      <rPr>
        <b/>
        <sz val="13"/>
        <color theme="1"/>
        <rFont val="Arial"/>
        <family val="2"/>
      </rPr>
      <t xml:space="preserve"> = Định phí + Biến phí</t>
    </r>
  </si>
  <si>
    <t xml:space="preserve">2. Phân tích hoà vốn tổng thể dự án </t>
  </si>
  <si>
    <t>9. Suất chiết khấu</t>
  </si>
  <si>
    <t>r(EPV)=</t>
  </si>
  <si>
    <t>r(TIPV)=E%*re+D%*rd</t>
  </si>
  <si>
    <t>TRANG TRẠI NUÔI HEO - QUI MÔ 500 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</si>
</sst>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0\ &quot;con/năm&quot;"/>
    <numFmt numFmtId="167" formatCode="0\ &quot;tr/con&quot;"/>
    <numFmt numFmtId="168" formatCode="0.00\ &quot;tr/con&quot;"/>
    <numFmt numFmtId="169" formatCode="0.00\ &quot;tr/năm&quot;"/>
    <numFmt numFmtId="170" formatCode="0\ &quot;năm&quot;"/>
    <numFmt numFmtId="171" formatCode="0\ &quot;tháng&quot;"/>
    <numFmt numFmtId="172" formatCode="0.0%"/>
    <numFmt numFmtId="173" formatCode="0\ &quot;ngày&quot;"/>
    <numFmt numFmtId="174" formatCode="_-* #,##0.0_-;\-* #,##0.0_-;_-* &quot;-&quot;??_-;_-@_-"/>
    <numFmt numFmtId="175" formatCode="0.0"/>
    <numFmt numFmtId="176" formatCode="0.000%"/>
  </numFmts>
  <fonts count="10" x14ac:knownFonts="1">
    <font>
      <sz val="13"/>
      <color theme="1"/>
      <name val="Arial"/>
      <family val="2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i/>
      <sz val="13"/>
      <color theme="1"/>
      <name val="Arial"/>
      <family val="2"/>
    </font>
    <font>
      <u val="singleAccounting"/>
      <sz val="13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3"/>
      <color rgb="FFFF0000"/>
      <name val="Arial"/>
      <family val="2"/>
    </font>
    <font>
      <b/>
      <sz val="13"/>
      <color rgb="FFFF0000"/>
      <name val="Arial"/>
      <family val="2"/>
    </font>
    <font>
      <b/>
      <sz val="13"/>
      <color theme="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165" fontId="0" fillId="0" borderId="0" xfId="1" applyNumberFormat="1" applyFont="1"/>
    <xf numFmtId="0" fontId="0" fillId="0" borderId="0" xfId="0" applyFont="1"/>
    <xf numFmtId="0" fontId="3" fillId="0" borderId="0" xfId="0" applyFont="1"/>
    <xf numFmtId="165" fontId="0" fillId="0" borderId="0" xfId="0" applyNumberFormat="1"/>
    <xf numFmtId="0" fontId="0" fillId="0" borderId="1" xfId="0" applyBorder="1"/>
    <xf numFmtId="165" fontId="2" fillId="0" borderId="0" xfId="0" applyNumberFormat="1" applyFont="1"/>
    <xf numFmtId="0" fontId="2" fillId="0" borderId="1" xfId="0" applyFont="1" applyBorder="1"/>
    <xf numFmtId="165" fontId="2" fillId="0" borderId="1" xfId="0" applyNumberFormat="1" applyFont="1" applyBorder="1"/>
    <xf numFmtId="165" fontId="2" fillId="0" borderId="1" xfId="1" applyNumberFormat="1" applyFont="1" applyBorder="1"/>
    <xf numFmtId="0" fontId="2" fillId="0" borderId="2" xfId="0" applyFont="1" applyBorder="1"/>
    <xf numFmtId="165" fontId="2" fillId="0" borderId="3" xfId="1" applyNumberFormat="1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165" fontId="0" fillId="0" borderId="0" xfId="1" applyNumberFormat="1" applyFont="1" applyBorder="1"/>
    <xf numFmtId="0" fontId="0" fillId="0" borderId="0" xfId="0" applyBorder="1"/>
    <xf numFmtId="0" fontId="0" fillId="0" borderId="6" xfId="0" applyBorder="1"/>
    <xf numFmtId="0" fontId="0" fillId="0" borderId="5" xfId="0" applyFont="1" applyBorder="1"/>
    <xf numFmtId="165" fontId="1" fillId="0" borderId="0" xfId="1" applyNumberFormat="1" applyFont="1" applyBorder="1"/>
    <xf numFmtId="0" fontId="0" fillId="0" borderId="0" xfId="0" applyFont="1" applyBorder="1"/>
    <xf numFmtId="0" fontId="0" fillId="0" borderId="6" xfId="0" applyFont="1" applyBorder="1"/>
    <xf numFmtId="9" fontId="0" fillId="0" borderId="0" xfId="0" applyNumberFormat="1" applyBorder="1"/>
    <xf numFmtId="164" fontId="2" fillId="0" borderId="0" xfId="1" applyFont="1" applyBorder="1"/>
    <xf numFmtId="0" fontId="2" fillId="0" borderId="0" xfId="0" applyFont="1" applyBorder="1"/>
    <xf numFmtId="0" fontId="0" fillId="0" borderId="7" xfId="0" applyFont="1" applyBorder="1"/>
    <xf numFmtId="0" fontId="0" fillId="0" borderId="8" xfId="0" applyBorder="1"/>
    <xf numFmtId="166" fontId="0" fillId="0" borderId="0" xfId="0" applyNumberFormat="1" applyBorder="1"/>
    <xf numFmtId="0" fontId="3" fillId="0" borderId="5" xfId="0" applyFont="1" applyBorder="1"/>
    <xf numFmtId="9" fontId="3" fillId="0" borderId="0" xfId="0" applyNumberFormat="1" applyFont="1" applyBorder="1"/>
    <xf numFmtId="0" fontId="3" fillId="0" borderId="0" xfId="0" applyFont="1" applyBorder="1"/>
    <xf numFmtId="0" fontId="3" fillId="0" borderId="6" xfId="0" applyFont="1" applyBorder="1"/>
    <xf numFmtId="164" fontId="0" fillId="0" borderId="0" xfId="1" applyFont="1" applyBorder="1"/>
    <xf numFmtId="164" fontId="0" fillId="0" borderId="6" xfId="1" applyFont="1" applyBorder="1"/>
    <xf numFmtId="0" fontId="2" fillId="0" borderId="7" xfId="0" applyFont="1" applyBorder="1"/>
    <xf numFmtId="165" fontId="2" fillId="0" borderId="8" xfId="0" applyNumberFormat="1" applyFont="1" applyBorder="1"/>
    <xf numFmtId="0" fontId="0" fillId="0" borderId="7" xfId="0" applyBorder="1"/>
    <xf numFmtId="168" fontId="2" fillId="0" borderId="0" xfId="0" applyNumberFormat="1" applyFont="1" applyBorder="1"/>
    <xf numFmtId="165" fontId="2" fillId="0" borderId="0" xfId="1" applyNumberFormat="1" applyFont="1" applyBorder="1"/>
    <xf numFmtId="165" fontId="2" fillId="0" borderId="6" xfId="1" applyNumberFormat="1" applyFont="1" applyBorder="1"/>
    <xf numFmtId="168" fontId="3" fillId="0" borderId="0" xfId="0" applyNumberFormat="1" applyFont="1" applyBorder="1"/>
    <xf numFmtId="165" fontId="2" fillId="0" borderId="8" xfId="1" applyNumberFormat="1" applyFont="1" applyBorder="1"/>
    <xf numFmtId="169" fontId="3" fillId="0" borderId="0" xfId="0" applyNumberFormat="1" applyFont="1" applyBorder="1"/>
    <xf numFmtId="9" fontId="3" fillId="0" borderId="0" xfId="2" applyFont="1" applyBorder="1"/>
    <xf numFmtId="9" fontId="0" fillId="0" borderId="0" xfId="0" applyNumberFormat="1" applyFont="1" applyBorder="1"/>
    <xf numFmtId="165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5" xfId="0" applyFont="1" applyFill="1" applyBorder="1"/>
    <xf numFmtId="0" fontId="0" fillId="0" borderId="12" xfId="0" applyBorder="1"/>
    <xf numFmtId="0" fontId="0" fillId="0" borderId="0" xfId="0" applyFill="1" applyBorder="1"/>
    <xf numFmtId="1" fontId="0" fillId="0" borderId="0" xfId="0" applyNumberFormat="1"/>
    <xf numFmtId="165" fontId="3" fillId="0" borderId="0" xfId="1" applyNumberFormat="1" applyFont="1"/>
    <xf numFmtId="0" fontId="2" fillId="0" borderId="0" xfId="0" applyFont="1" applyFill="1" applyBorder="1"/>
    <xf numFmtId="0" fontId="0" fillId="0" borderId="10" xfId="0" applyFont="1" applyFill="1" applyBorder="1"/>
    <xf numFmtId="0" fontId="0" fillId="0" borderId="10" xfId="0" applyFont="1" applyBorder="1"/>
    <xf numFmtId="0" fontId="0" fillId="0" borderId="0" xfId="0" applyFont="1" applyFill="1" applyBorder="1"/>
    <xf numFmtId="0" fontId="0" fillId="0" borderId="13" xfId="0" applyFont="1" applyFill="1" applyBorder="1"/>
    <xf numFmtId="0" fontId="0" fillId="0" borderId="13" xfId="0" applyBorder="1"/>
    <xf numFmtId="165" fontId="2" fillId="0" borderId="14" xfId="0" applyNumberFormat="1" applyFont="1" applyBorder="1"/>
    <xf numFmtId="0" fontId="2" fillId="0" borderId="13" xfId="0" applyFont="1" applyFill="1" applyBorder="1"/>
    <xf numFmtId="165" fontId="2" fillId="0" borderId="13" xfId="0" applyNumberFormat="1" applyFont="1" applyBorder="1"/>
    <xf numFmtId="165" fontId="4" fillId="0" borderId="10" xfId="0" applyNumberFormat="1" applyFont="1" applyBorder="1"/>
    <xf numFmtId="165" fontId="2" fillId="2" borderId="13" xfId="0" applyNumberFormat="1" applyFont="1" applyFill="1" applyBorder="1"/>
    <xf numFmtId="168" fontId="3" fillId="2" borderId="0" xfId="0" applyNumberFormat="1" applyFont="1" applyFill="1" applyBorder="1"/>
    <xf numFmtId="0" fontId="3" fillId="0" borderId="0" xfId="0" applyFont="1" applyFill="1" applyBorder="1"/>
    <xf numFmtId="165" fontId="3" fillId="0" borderId="0" xfId="0" applyNumberFormat="1" applyFont="1"/>
    <xf numFmtId="165" fontId="2" fillId="0" borderId="3" xfId="0" applyNumberFormat="1" applyFont="1" applyBorder="1"/>
    <xf numFmtId="0" fontId="0" fillId="0" borderId="5" xfId="0" applyBorder="1"/>
    <xf numFmtId="0" fontId="2" fillId="0" borderId="6" xfId="0" applyFont="1" applyBorder="1"/>
    <xf numFmtId="0" fontId="2" fillId="0" borderId="2" xfId="0" applyFont="1" applyFill="1" applyBorder="1"/>
    <xf numFmtId="165" fontId="2" fillId="0" borderId="3" xfId="0" applyNumberFormat="1" applyFont="1" applyFill="1" applyBorder="1"/>
    <xf numFmtId="9" fontId="2" fillId="0" borderId="0" xfId="0" applyNumberFormat="1" applyFont="1" applyFill="1" applyBorder="1"/>
    <xf numFmtId="170" fontId="0" fillId="0" borderId="0" xfId="0" applyNumberFormat="1" applyBorder="1"/>
    <xf numFmtId="171" fontId="0" fillId="0" borderId="0" xfId="0" applyNumberFormat="1" applyBorder="1"/>
    <xf numFmtId="0" fontId="2" fillId="0" borderId="9" xfId="0" applyFont="1" applyFill="1" applyBorder="1"/>
    <xf numFmtId="170" fontId="0" fillId="0" borderId="10" xfId="0" applyNumberFormat="1" applyBorder="1"/>
    <xf numFmtId="171" fontId="0" fillId="0" borderId="10" xfId="0" applyNumberFormat="1" applyBorder="1"/>
    <xf numFmtId="0" fontId="6" fillId="0" borderId="0" xfId="0" applyFont="1"/>
    <xf numFmtId="0" fontId="5" fillId="0" borderId="0" xfId="0" applyFont="1"/>
    <xf numFmtId="165" fontId="1" fillId="2" borderId="0" xfId="1" applyNumberFormat="1" applyFont="1" applyFill="1" applyBorder="1"/>
    <xf numFmtId="167" fontId="0" fillId="2" borderId="0" xfId="0" applyNumberFormat="1" applyFill="1" applyBorder="1"/>
    <xf numFmtId="9" fontId="3" fillId="2" borderId="0" xfId="0" applyNumberFormat="1" applyFont="1" applyFill="1" applyBorder="1"/>
    <xf numFmtId="169" fontId="2" fillId="2" borderId="1" xfId="0" applyNumberFormat="1" applyFont="1" applyFill="1" applyBorder="1"/>
    <xf numFmtId="0" fontId="0" fillId="2" borderId="0" xfId="0" applyFill="1"/>
    <xf numFmtId="0" fontId="0" fillId="0" borderId="15" xfId="0" applyBorder="1"/>
    <xf numFmtId="0" fontId="0" fillId="2" borderId="15" xfId="0" applyFill="1" applyBorder="1"/>
    <xf numFmtId="165" fontId="0" fillId="0" borderId="15" xfId="0" applyNumberFormat="1" applyBorder="1"/>
    <xf numFmtId="165" fontId="0" fillId="0" borderId="15" xfId="1" applyNumberFormat="1" applyFont="1" applyBorder="1"/>
    <xf numFmtId="165" fontId="0" fillId="2" borderId="15" xfId="1" applyNumberFormat="1" applyFont="1" applyFill="1" applyBorder="1"/>
    <xf numFmtId="9" fontId="0" fillId="0" borderId="0" xfId="0" applyNumberFormat="1"/>
    <xf numFmtId="9" fontId="0" fillId="0" borderId="15" xfId="2" applyFont="1" applyBorder="1"/>
    <xf numFmtId="9" fontId="0" fillId="2" borderId="15" xfId="2" applyFont="1" applyFill="1" applyBorder="1"/>
    <xf numFmtId="9" fontId="0" fillId="0" borderId="15" xfId="0" applyNumberFormat="1" applyBorder="1"/>
    <xf numFmtId="172" fontId="0" fillId="0" borderId="15" xfId="2" applyNumberFormat="1" applyFont="1" applyBorder="1"/>
    <xf numFmtId="172" fontId="0" fillId="2" borderId="15" xfId="2" applyNumberFormat="1" applyFont="1" applyFill="1" applyBorder="1"/>
    <xf numFmtId="0" fontId="0" fillId="0" borderId="1" xfId="0" applyFill="1" applyBorder="1"/>
    <xf numFmtId="165" fontId="0" fillId="0" borderId="0" xfId="0" applyNumberFormat="1" applyFont="1"/>
    <xf numFmtId="173" fontId="0" fillId="0" borderId="0" xfId="0" applyNumberFormat="1"/>
    <xf numFmtId="0" fontId="2" fillId="0" borderId="16" xfId="0" applyFont="1" applyBorder="1"/>
    <xf numFmtId="166" fontId="0" fillId="0" borderId="17" xfId="0" applyNumberFormat="1" applyBorder="1"/>
    <xf numFmtId="166" fontId="0" fillId="0" borderId="0" xfId="0" applyNumberFormat="1" applyFont="1"/>
    <xf numFmtId="167" fontId="0" fillId="0" borderId="0" xfId="0" applyNumberFormat="1"/>
    <xf numFmtId="168" fontId="0" fillId="0" borderId="0" xfId="0" applyNumberFormat="1"/>
    <xf numFmtId="0" fontId="2" fillId="0" borderId="1" xfId="0" applyFont="1" applyBorder="1" applyAlignment="1">
      <alignment horizontal="center"/>
    </xf>
    <xf numFmtId="0" fontId="0" fillId="0" borderId="12" xfId="0" applyFont="1" applyFill="1" applyBorder="1"/>
    <xf numFmtId="169" fontId="0" fillId="0" borderId="12" xfId="0" applyNumberFormat="1" applyBorder="1"/>
    <xf numFmtId="0" fontId="0" fillId="0" borderId="12" xfId="0" applyFont="1" applyBorder="1"/>
    <xf numFmtId="0" fontId="0" fillId="0" borderId="18" xfId="0" applyFont="1" applyFill="1" applyBorder="1"/>
    <xf numFmtId="0" fontId="0" fillId="0" borderId="21" xfId="0" applyFont="1" applyFill="1" applyBorder="1"/>
    <xf numFmtId="165" fontId="0" fillId="0" borderId="18" xfId="0" applyNumberFormat="1" applyFill="1" applyBorder="1" applyAlignment="1"/>
    <xf numFmtId="165" fontId="0" fillId="0" borderId="19" xfId="0" applyNumberFormat="1" applyFill="1" applyBorder="1" applyAlignment="1"/>
    <xf numFmtId="165" fontId="0" fillId="0" borderId="20" xfId="0" applyNumberFormat="1" applyFill="1" applyBorder="1" applyAlignment="1"/>
    <xf numFmtId="9" fontId="0" fillId="0" borderId="21" xfId="0" applyNumberFormat="1" applyFill="1" applyBorder="1" applyAlignment="1"/>
    <xf numFmtId="9" fontId="0" fillId="0" borderId="12" xfId="0" applyNumberFormat="1" applyFill="1" applyBorder="1" applyAlignment="1"/>
    <xf numFmtId="9" fontId="0" fillId="0" borderId="22" xfId="0" applyNumberFormat="1" applyFill="1" applyBorder="1" applyAlignment="1"/>
    <xf numFmtId="0" fontId="2" fillId="2" borderId="0" xfId="0" applyFont="1" applyFill="1" applyBorder="1"/>
    <xf numFmtId="0" fontId="8" fillId="0" borderId="0" xfId="0" applyFont="1" applyFill="1" applyBorder="1"/>
    <xf numFmtId="0" fontId="8" fillId="0" borderId="0" xfId="0" applyFont="1"/>
    <xf numFmtId="0" fontId="9" fillId="0" borderId="0" xfId="0" applyFont="1" applyFill="1" applyBorder="1"/>
    <xf numFmtId="0" fontId="8" fillId="0" borderId="5" xfId="0" applyFont="1" applyFill="1" applyBorder="1"/>
    <xf numFmtId="0" fontId="7" fillId="0" borderId="0" xfId="0" applyFont="1" applyBorder="1"/>
    <xf numFmtId="43" fontId="0" fillId="0" borderId="0" xfId="1" applyNumberFormat="1" applyFont="1"/>
    <xf numFmtId="174" fontId="0" fillId="0" borderId="0" xfId="1" applyNumberFormat="1" applyFont="1"/>
    <xf numFmtId="164" fontId="0" fillId="0" borderId="0" xfId="1" applyNumberFormat="1" applyFont="1"/>
    <xf numFmtId="164" fontId="3" fillId="0" borderId="0" xfId="1" applyNumberFormat="1" applyFont="1"/>
    <xf numFmtId="164" fontId="0" fillId="0" borderId="12" xfId="0" applyNumberFormat="1" applyBorder="1"/>
    <xf numFmtId="164" fontId="0" fillId="0" borderId="12" xfId="1" applyNumberFormat="1" applyFont="1" applyBorder="1"/>
    <xf numFmtId="164" fontId="0" fillId="0" borderId="0" xfId="0" applyNumberFormat="1"/>
    <xf numFmtId="175" fontId="0" fillId="0" borderId="0" xfId="0" applyNumberFormat="1"/>
    <xf numFmtId="165" fontId="8" fillId="0" borderId="10" xfId="0" applyNumberFormat="1" applyFont="1" applyBorder="1"/>
    <xf numFmtId="0" fontId="3" fillId="3" borderId="5" xfId="0" applyFont="1" applyFill="1" applyBorder="1"/>
    <xf numFmtId="9" fontId="0" fillId="0" borderId="0" xfId="2" applyFont="1" applyBorder="1"/>
    <xf numFmtId="176" fontId="0" fillId="0" borderId="10" xfId="0" applyNumberFormat="1" applyBorder="1"/>
    <xf numFmtId="0" fontId="5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0"/>
  <sheetViews>
    <sheetView tabSelected="1" topLeftCell="A88" zoomScale="115" zoomScaleNormal="115" zoomScalePageLayoutView="120" workbookViewId="0">
      <selection activeCell="C161" sqref="C161"/>
    </sheetView>
  </sheetViews>
  <sheetFormatPr defaultColWidth="8.6640625" defaultRowHeight="16.5" x14ac:dyDescent="0.25"/>
  <cols>
    <col min="1" max="1" width="27.77734375" customWidth="1"/>
    <col min="2" max="2" width="16.44140625" customWidth="1"/>
    <col min="3" max="3" width="10.109375" bestFit="1" customWidth="1"/>
    <col min="4" max="7" width="10" bestFit="1" customWidth="1"/>
    <col min="8" max="9" width="9.88671875" bestFit="1" customWidth="1"/>
  </cols>
  <sheetData>
    <row r="1" spans="1:8" ht="26.1" customHeight="1" x14ac:dyDescent="0.3">
      <c r="A1" s="136" t="s">
        <v>0</v>
      </c>
      <c r="B1" s="136"/>
      <c r="C1" s="136"/>
      <c r="D1" s="136"/>
      <c r="E1" s="136"/>
      <c r="F1" s="136"/>
      <c r="G1" s="136"/>
    </row>
    <row r="2" spans="1:8" ht="20.25" x14ac:dyDescent="0.3">
      <c r="A2" s="80"/>
      <c r="B2" s="81" t="s">
        <v>125</v>
      </c>
      <c r="C2" s="80"/>
      <c r="D2" s="80"/>
      <c r="E2" s="80"/>
      <c r="F2" s="80"/>
      <c r="G2" s="80"/>
    </row>
    <row r="3" spans="1:8" s="1" customFormat="1" ht="17.25" thickBot="1" x14ac:dyDescent="0.3">
      <c r="A3" s="120" t="s">
        <v>1</v>
      </c>
    </row>
    <row r="4" spans="1:8" s="1" customFormat="1" x14ac:dyDescent="0.25">
      <c r="A4" s="11" t="s">
        <v>2</v>
      </c>
      <c r="B4" s="12">
        <f>B5+B10</f>
        <v>1840</v>
      </c>
      <c r="C4" s="13" t="s">
        <v>6</v>
      </c>
      <c r="D4" s="13"/>
      <c r="E4" s="13"/>
      <c r="F4" s="13"/>
      <c r="G4" s="13"/>
      <c r="H4" s="14"/>
    </row>
    <row r="5" spans="1:8" x14ac:dyDescent="0.25">
      <c r="A5" s="15" t="s">
        <v>3</v>
      </c>
      <c r="B5" s="16">
        <f>SUM(B6:B9)</f>
        <v>640</v>
      </c>
      <c r="C5" s="17" t="s">
        <v>6</v>
      </c>
      <c r="D5" s="17"/>
      <c r="E5" s="17"/>
      <c r="F5" s="17"/>
      <c r="G5" s="17"/>
      <c r="H5" s="18"/>
    </row>
    <row r="6" spans="1:8" s="3" customFormat="1" x14ac:dyDescent="0.25">
      <c r="A6" s="19" t="s">
        <v>4</v>
      </c>
      <c r="B6" s="20">
        <v>80</v>
      </c>
      <c r="C6" s="21" t="s">
        <v>6</v>
      </c>
      <c r="D6" s="21"/>
      <c r="E6" s="21"/>
      <c r="F6" s="21"/>
      <c r="G6" s="21"/>
      <c r="H6" s="22"/>
    </row>
    <row r="7" spans="1:8" s="3" customFormat="1" x14ac:dyDescent="0.25">
      <c r="A7" s="19" t="s">
        <v>5</v>
      </c>
      <c r="B7" s="82">
        <v>250</v>
      </c>
      <c r="C7" s="21" t="s">
        <v>6</v>
      </c>
      <c r="D7" s="21"/>
      <c r="E7" s="21"/>
      <c r="F7" s="21"/>
      <c r="G7" s="21"/>
      <c r="H7" s="22"/>
    </row>
    <row r="8" spans="1:8" s="3" customFormat="1" x14ac:dyDescent="0.25">
      <c r="A8" s="19" t="s">
        <v>7</v>
      </c>
      <c r="B8" s="20">
        <v>300</v>
      </c>
      <c r="C8" s="21" t="s">
        <v>6</v>
      </c>
      <c r="D8" s="21"/>
      <c r="E8" s="21"/>
      <c r="F8" s="21"/>
      <c r="G8" s="21"/>
      <c r="H8" s="22"/>
    </row>
    <row r="9" spans="1:8" s="3" customFormat="1" x14ac:dyDescent="0.25">
      <c r="A9" s="19" t="s">
        <v>8</v>
      </c>
      <c r="B9" s="20">
        <v>10</v>
      </c>
      <c r="C9" s="21" t="s">
        <v>6</v>
      </c>
      <c r="D9" s="21"/>
      <c r="E9" s="21"/>
      <c r="F9" s="21"/>
      <c r="G9" s="21"/>
      <c r="H9" s="22"/>
    </row>
    <row r="10" spans="1:8" x14ac:dyDescent="0.25">
      <c r="A10" s="15" t="s">
        <v>9</v>
      </c>
      <c r="B10" s="16">
        <v>1200</v>
      </c>
      <c r="C10" s="17" t="s">
        <v>6</v>
      </c>
      <c r="D10" s="17"/>
      <c r="E10" s="17"/>
      <c r="F10" s="17"/>
      <c r="G10" s="17"/>
      <c r="H10" s="18"/>
    </row>
    <row r="11" spans="1:8" x14ac:dyDescent="0.25">
      <c r="A11" s="15" t="s">
        <v>10</v>
      </c>
      <c r="B11" s="17"/>
      <c r="C11" s="17"/>
      <c r="D11" s="17"/>
      <c r="E11" s="17"/>
      <c r="F11" s="17"/>
      <c r="G11" s="17"/>
      <c r="H11" s="18"/>
    </row>
    <row r="12" spans="1:8" x14ac:dyDescent="0.25">
      <c r="A12" s="19" t="s">
        <v>11</v>
      </c>
      <c r="B12" s="23">
        <v>0.6</v>
      </c>
      <c r="C12" s="17" t="s">
        <v>12</v>
      </c>
      <c r="D12" s="17"/>
      <c r="E12" s="17"/>
      <c r="F12" s="17"/>
      <c r="G12" s="17"/>
      <c r="H12" s="18"/>
    </row>
    <row r="13" spans="1:8" x14ac:dyDescent="0.25">
      <c r="A13" s="29" t="s">
        <v>13</v>
      </c>
      <c r="B13" s="30">
        <v>0.16</v>
      </c>
      <c r="C13" s="17"/>
      <c r="D13" s="123"/>
      <c r="E13" s="123"/>
      <c r="F13" s="17"/>
      <c r="G13" s="17"/>
      <c r="H13" s="18"/>
    </row>
    <row r="14" spans="1:8" x14ac:dyDescent="0.25">
      <c r="A14" s="19" t="s">
        <v>14</v>
      </c>
      <c r="B14" s="23">
        <v>0.4</v>
      </c>
      <c r="C14" s="17" t="str">
        <f>C12</f>
        <v>CP đầu tư</v>
      </c>
      <c r="D14" s="17"/>
      <c r="E14" s="17"/>
      <c r="F14" s="17"/>
      <c r="G14" s="17"/>
      <c r="H14" s="18"/>
    </row>
    <row r="15" spans="1:8" x14ac:dyDescent="0.25">
      <c r="A15" s="19" t="s">
        <v>15</v>
      </c>
      <c r="B15" s="23">
        <v>0.1</v>
      </c>
      <c r="C15" s="17"/>
      <c r="D15" s="17"/>
      <c r="E15" s="17"/>
      <c r="F15" s="17"/>
      <c r="G15" s="17"/>
      <c r="H15" s="18"/>
    </row>
    <row r="16" spans="1:8" x14ac:dyDescent="0.25">
      <c r="A16" s="15" t="s">
        <v>16</v>
      </c>
      <c r="B16" s="24">
        <v>6</v>
      </c>
      <c r="C16" s="25" t="s">
        <v>17</v>
      </c>
      <c r="D16" s="17"/>
      <c r="E16" s="17"/>
      <c r="F16" s="17"/>
      <c r="G16" s="17"/>
      <c r="H16" s="18"/>
    </row>
    <row r="17" spans="1:8" x14ac:dyDescent="0.25">
      <c r="A17" s="15" t="s">
        <v>18</v>
      </c>
      <c r="B17" s="24">
        <v>6</v>
      </c>
      <c r="C17" s="25" t="s">
        <v>17</v>
      </c>
      <c r="D17" s="17"/>
      <c r="E17" s="17"/>
      <c r="F17" s="17"/>
      <c r="G17" s="17"/>
      <c r="H17" s="18"/>
    </row>
    <row r="18" spans="1:8" x14ac:dyDescent="0.25">
      <c r="A18" s="15" t="s">
        <v>19</v>
      </c>
      <c r="B18" s="17"/>
      <c r="C18" s="17"/>
      <c r="D18" s="17"/>
      <c r="E18" s="17"/>
      <c r="F18" s="17"/>
      <c r="G18" s="17"/>
      <c r="H18" s="18"/>
    </row>
    <row r="19" spans="1:8" ht="17.25" thickBot="1" x14ac:dyDescent="0.3">
      <c r="A19" s="26" t="s">
        <v>20</v>
      </c>
      <c r="B19" s="6"/>
      <c r="C19" s="6">
        <v>1</v>
      </c>
      <c r="D19" s="6">
        <v>2</v>
      </c>
      <c r="E19" s="6">
        <v>3</v>
      </c>
      <c r="F19" s="6">
        <v>4</v>
      </c>
      <c r="G19" s="6">
        <v>5</v>
      </c>
      <c r="H19" s="27">
        <v>6</v>
      </c>
    </row>
    <row r="20" spans="1:8" x14ac:dyDescent="0.25">
      <c r="A20" s="19" t="s">
        <v>21</v>
      </c>
      <c r="B20" s="28">
        <v>500</v>
      </c>
      <c r="C20" s="17">
        <f>$B$20*(1-$B$21)</f>
        <v>485</v>
      </c>
      <c r="D20" s="17">
        <f t="shared" ref="D20:H20" si="0">$B$20*(1-$B$21)</f>
        <v>485</v>
      </c>
      <c r="E20" s="17">
        <f t="shared" si="0"/>
        <v>485</v>
      </c>
      <c r="F20" s="17">
        <f t="shared" si="0"/>
        <v>485</v>
      </c>
      <c r="G20" s="17">
        <f t="shared" si="0"/>
        <v>485</v>
      </c>
      <c r="H20" s="18">
        <f t="shared" si="0"/>
        <v>485</v>
      </c>
    </row>
    <row r="21" spans="1:8" s="4" customFormat="1" x14ac:dyDescent="0.25">
      <c r="A21" s="29" t="s">
        <v>22</v>
      </c>
      <c r="B21" s="84">
        <v>0.03</v>
      </c>
      <c r="C21" s="31"/>
      <c r="D21" s="31"/>
      <c r="E21" s="31"/>
      <c r="F21" s="31"/>
      <c r="G21" s="31"/>
      <c r="H21" s="32"/>
    </row>
    <row r="22" spans="1:8" x14ac:dyDescent="0.25">
      <c r="A22" s="19" t="s">
        <v>23</v>
      </c>
      <c r="B22" s="83">
        <v>8</v>
      </c>
      <c r="C22" s="33">
        <f>B22*(1+$B$23)</f>
        <v>8.4</v>
      </c>
      <c r="D22" s="33">
        <f t="shared" ref="D22:H22" si="1">C22*(1+$B$23)</f>
        <v>8.82</v>
      </c>
      <c r="E22" s="33">
        <f t="shared" si="1"/>
        <v>9.261000000000001</v>
      </c>
      <c r="F22" s="33">
        <f t="shared" si="1"/>
        <v>9.7240500000000019</v>
      </c>
      <c r="G22" s="33">
        <f t="shared" si="1"/>
        <v>10.210252500000003</v>
      </c>
      <c r="H22" s="34">
        <f t="shared" si="1"/>
        <v>10.720765125000003</v>
      </c>
    </row>
    <row r="23" spans="1:8" s="4" customFormat="1" x14ac:dyDescent="0.25">
      <c r="A23" s="29" t="s">
        <v>24</v>
      </c>
      <c r="B23" s="30">
        <v>0.05</v>
      </c>
      <c r="C23" s="31"/>
      <c r="D23" s="31"/>
      <c r="E23" s="31"/>
      <c r="F23" s="31"/>
      <c r="G23" s="31"/>
      <c r="H23" s="32"/>
    </row>
    <row r="24" spans="1:8" ht="17.25" thickBot="1" x14ac:dyDescent="0.3">
      <c r="A24" s="35" t="s">
        <v>25</v>
      </c>
      <c r="B24" s="8"/>
      <c r="C24" s="9">
        <f>C20*C22</f>
        <v>4074</v>
      </c>
      <c r="D24" s="9">
        <f t="shared" ref="D24:G24" si="2">D20*D22</f>
        <v>4277.7</v>
      </c>
      <c r="E24" s="9">
        <f t="shared" si="2"/>
        <v>4491.585</v>
      </c>
      <c r="F24" s="9">
        <f t="shared" si="2"/>
        <v>4716.1642500000007</v>
      </c>
      <c r="G24" s="9">
        <f t="shared" si="2"/>
        <v>4951.9724625000017</v>
      </c>
      <c r="H24" s="36">
        <f t="shared" ref="H24" si="3">H20*H22</f>
        <v>5199.5710856250016</v>
      </c>
    </row>
    <row r="25" spans="1:8" x14ac:dyDescent="0.25">
      <c r="A25" s="15" t="s">
        <v>26</v>
      </c>
      <c r="B25" s="17"/>
      <c r="C25" s="17"/>
      <c r="D25" s="17"/>
      <c r="E25" s="17"/>
      <c r="F25" s="17"/>
      <c r="G25" s="17"/>
      <c r="H25" s="18"/>
    </row>
    <row r="26" spans="1:8" ht="17.25" thickBot="1" x14ac:dyDescent="0.3">
      <c r="A26" s="37" t="s">
        <v>20</v>
      </c>
      <c r="B26" s="6"/>
      <c r="C26" s="6">
        <v>1</v>
      </c>
      <c r="D26" s="6">
        <v>2</v>
      </c>
      <c r="E26" s="6">
        <v>3</v>
      </c>
      <c r="F26" s="6">
        <v>4</v>
      </c>
      <c r="G26" s="6">
        <v>5</v>
      </c>
      <c r="H26" s="27">
        <v>6</v>
      </c>
    </row>
    <row r="27" spans="1:8" s="1" customFormat="1" x14ac:dyDescent="0.25">
      <c r="A27" s="15" t="s">
        <v>27</v>
      </c>
      <c r="B27" s="38">
        <f>SUM(B28:B32)</f>
        <v>5.3999999999999995</v>
      </c>
      <c r="C27" s="39">
        <f>$B$27*$B$20</f>
        <v>2699.9999999999995</v>
      </c>
      <c r="D27" s="39">
        <f t="shared" ref="D27:H27" si="4">$B$27*$B$20</f>
        <v>2699.9999999999995</v>
      </c>
      <c r="E27" s="39">
        <f t="shared" si="4"/>
        <v>2699.9999999999995</v>
      </c>
      <c r="F27" s="39">
        <f t="shared" si="4"/>
        <v>2699.9999999999995</v>
      </c>
      <c r="G27" s="39">
        <f t="shared" si="4"/>
        <v>2699.9999999999995</v>
      </c>
      <c r="H27" s="40">
        <f t="shared" si="4"/>
        <v>2699.9999999999995</v>
      </c>
    </row>
    <row r="28" spans="1:8" s="4" customFormat="1" x14ac:dyDescent="0.25">
      <c r="A28" s="29" t="s">
        <v>29</v>
      </c>
      <c r="B28" s="41">
        <v>3.2</v>
      </c>
      <c r="C28" s="31"/>
      <c r="D28" s="31"/>
      <c r="E28" s="31"/>
      <c r="F28" s="31"/>
      <c r="G28" s="31"/>
      <c r="H28" s="32"/>
    </row>
    <row r="29" spans="1:8" s="4" customFormat="1" x14ac:dyDescent="0.25">
      <c r="A29" s="29" t="s">
        <v>28</v>
      </c>
      <c r="B29" s="66">
        <v>1.8</v>
      </c>
      <c r="C29" s="31"/>
      <c r="D29" s="31">
        <f>B27*300</f>
        <v>1619.9999999999998</v>
      </c>
      <c r="E29" s="31"/>
      <c r="F29" s="31"/>
      <c r="G29" s="31"/>
      <c r="H29" s="32"/>
    </row>
    <row r="30" spans="1:8" s="4" customFormat="1" x14ac:dyDescent="0.25">
      <c r="A30" s="29" t="s">
        <v>30</v>
      </c>
      <c r="B30" s="41">
        <v>0.2</v>
      </c>
      <c r="C30" s="31"/>
      <c r="D30" s="31"/>
      <c r="E30" s="31"/>
      <c r="F30" s="31"/>
      <c r="G30" s="31"/>
      <c r="H30" s="32"/>
    </row>
    <row r="31" spans="1:8" s="4" customFormat="1" x14ac:dyDescent="0.25">
      <c r="A31" s="29" t="s">
        <v>31</v>
      </c>
      <c r="B31" s="41">
        <v>0.1</v>
      </c>
      <c r="C31" s="31"/>
      <c r="D31" s="31"/>
      <c r="E31" s="31"/>
      <c r="F31" s="31"/>
      <c r="G31" s="31"/>
      <c r="H31" s="32"/>
    </row>
    <row r="32" spans="1:8" s="4" customFormat="1" x14ac:dyDescent="0.25">
      <c r="A32" s="29" t="s">
        <v>32</v>
      </c>
      <c r="B32" s="41">
        <v>0.1</v>
      </c>
      <c r="C32" s="31"/>
      <c r="D32" s="31"/>
      <c r="E32" s="31"/>
      <c r="F32" s="31"/>
      <c r="G32" s="31"/>
      <c r="H32" s="32"/>
    </row>
    <row r="33" spans="1:8" s="1" customFormat="1" ht="17.25" thickBot="1" x14ac:dyDescent="0.3">
      <c r="A33" s="35" t="s">
        <v>33</v>
      </c>
      <c r="B33" s="85">
        <v>424</v>
      </c>
      <c r="C33" s="10">
        <f>B33*(1+$B$39)</f>
        <v>445.20000000000005</v>
      </c>
      <c r="D33" s="10">
        <f t="shared" ref="D33:H33" si="5">C33*(1+$B$39)</f>
        <v>467.46000000000009</v>
      </c>
      <c r="E33" s="10">
        <f t="shared" si="5"/>
        <v>490.83300000000014</v>
      </c>
      <c r="F33" s="10">
        <f t="shared" si="5"/>
        <v>515.3746500000002</v>
      </c>
      <c r="G33" s="10">
        <f t="shared" si="5"/>
        <v>541.14338250000026</v>
      </c>
      <c r="H33" s="42">
        <f t="shared" si="5"/>
        <v>568.20055162500034</v>
      </c>
    </row>
    <row r="34" spans="1:8" x14ac:dyDescent="0.25">
      <c r="A34" s="29" t="s">
        <v>34</v>
      </c>
      <c r="B34" s="43">
        <v>2</v>
      </c>
      <c r="C34" s="17"/>
      <c r="D34" s="17"/>
      <c r="E34" s="17"/>
      <c r="F34" s="17"/>
      <c r="G34" s="17"/>
      <c r="H34" s="18"/>
    </row>
    <row r="35" spans="1:8" x14ac:dyDescent="0.25">
      <c r="A35" s="29" t="s">
        <v>35</v>
      </c>
      <c r="B35" s="43">
        <v>12</v>
      </c>
      <c r="C35" s="17"/>
      <c r="D35" s="17"/>
      <c r="E35" s="17"/>
      <c r="F35" s="17"/>
      <c r="G35" s="17"/>
      <c r="H35" s="18"/>
    </row>
    <row r="36" spans="1:8" x14ac:dyDescent="0.25">
      <c r="A36" s="29" t="s">
        <v>36</v>
      </c>
      <c r="B36" s="43">
        <v>60</v>
      </c>
      <c r="C36" s="17"/>
      <c r="D36" s="17"/>
      <c r="E36" s="17"/>
      <c r="F36" s="17"/>
      <c r="G36" s="17"/>
      <c r="H36" s="18"/>
    </row>
    <row r="37" spans="1:8" x14ac:dyDescent="0.25">
      <c r="A37" s="29" t="s">
        <v>37</v>
      </c>
      <c r="B37" s="43">
        <v>300</v>
      </c>
      <c r="C37" s="17"/>
      <c r="D37" s="17"/>
      <c r="E37" s="17"/>
      <c r="F37" s="17"/>
      <c r="G37" s="17"/>
      <c r="H37" s="18"/>
    </row>
    <row r="38" spans="1:8" x14ac:dyDescent="0.25">
      <c r="A38" s="29" t="s">
        <v>38</v>
      </c>
      <c r="B38" s="43">
        <v>50</v>
      </c>
      <c r="C38" s="17"/>
      <c r="D38" s="17"/>
      <c r="E38" s="17"/>
      <c r="F38" s="17"/>
      <c r="G38" s="17"/>
      <c r="H38" s="18"/>
    </row>
    <row r="39" spans="1:8" x14ac:dyDescent="0.25">
      <c r="A39" s="29" t="s">
        <v>39</v>
      </c>
      <c r="B39" s="44">
        <v>0.05</v>
      </c>
      <c r="C39" s="17"/>
      <c r="D39" s="17"/>
      <c r="E39" s="17"/>
      <c r="F39" s="17"/>
      <c r="G39" s="17"/>
      <c r="H39" s="18"/>
    </row>
    <row r="40" spans="1:8" ht="17.25" thickBot="1" x14ac:dyDescent="0.3">
      <c r="A40" s="35" t="s">
        <v>40</v>
      </c>
      <c r="B40" s="8"/>
      <c r="C40" s="9">
        <f>C27+C33</f>
        <v>3145.2</v>
      </c>
      <c r="D40" s="9">
        <f t="shared" ref="D40:G40" si="6">D27+D33</f>
        <v>3167.4599999999996</v>
      </c>
      <c r="E40" s="9">
        <f t="shared" si="6"/>
        <v>3190.8329999999996</v>
      </c>
      <c r="F40" s="9">
        <f t="shared" si="6"/>
        <v>3215.3746499999997</v>
      </c>
      <c r="G40" s="9">
        <f t="shared" si="6"/>
        <v>3241.1433824999999</v>
      </c>
      <c r="H40" s="36">
        <f t="shared" ref="H40" si="7">H27+H33</f>
        <v>3268.2005516250001</v>
      </c>
    </row>
    <row r="41" spans="1:8" s="3" customFormat="1" x14ac:dyDescent="0.25">
      <c r="A41" s="19" t="s">
        <v>41</v>
      </c>
      <c r="B41" s="45">
        <v>0.2</v>
      </c>
      <c r="C41" s="21"/>
      <c r="D41" s="21"/>
      <c r="E41" s="21"/>
      <c r="F41" s="21"/>
      <c r="G41" s="21"/>
      <c r="H41" s="22"/>
    </row>
    <row r="42" spans="1:8" s="3" customFormat="1" x14ac:dyDescent="0.25">
      <c r="A42" s="19" t="s">
        <v>42</v>
      </c>
      <c r="B42" s="21"/>
      <c r="C42" s="21"/>
      <c r="D42" s="21"/>
      <c r="E42" s="21"/>
      <c r="F42" s="21"/>
      <c r="G42" s="21"/>
      <c r="H42" s="22"/>
    </row>
    <row r="43" spans="1:8" x14ac:dyDescent="0.25">
      <c r="A43" s="29" t="s">
        <v>43</v>
      </c>
      <c r="B43" s="46">
        <f>B6</f>
        <v>80</v>
      </c>
      <c r="C43" s="17"/>
      <c r="D43" s="17"/>
      <c r="E43" s="17"/>
      <c r="F43" s="17"/>
      <c r="G43" s="17"/>
      <c r="H43" s="18"/>
    </row>
    <row r="44" spans="1:8" x14ac:dyDescent="0.25">
      <c r="A44" s="29" t="s">
        <v>44</v>
      </c>
      <c r="B44" s="17">
        <v>50</v>
      </c>
      <c r="C44" s="17"/>
      <c r="D44" s="17"/>
      <c r="E44" s="17"/>
      <c r="F44" s="17"/>
      <c r="G44" s="17"/>
      <c r="H44" s="18"/>
    </row>
    <row r="45" spans="1:8" x14ac:dyDescent="0.25">
      <c r="A45" s="29" t="s">
        <v>45</v>
      </c>
      <c r="B45" s="46">
        <f>B10</f>
        <v>1200</v>
      </c>
      <c r="C45" s="17"/>
      <c r="D45" s="17"/>
      <c r="E45" s="17"/>
      <c r="F45" s="17"/>
      <c r="G45" s="17"/>
      <c r="H45" s="18"/>
    </row>
    <row r="46" spans="1:8" x14ac:dyDescent="0.25">
      <c r="A46" s="133" t="s">
        <v>122</v>
      </c>
      <c r="B46" s="46"/>
      <c r="C46" s="17"/>
      <c r="D46" s="17"/>
      <c r="E46" s="17"/>
      <c r="F46" s="17"/>
      <c r="G46" s="17"/>
      <c r="H46" s="18"/>
    </row>
    <row r="47" spans="1:8" x14ac:dyDescent="0.25">
      <c r="A47" s="29" t="s">
        <v>123</v>
      </c>
      <c r="B47" s="134">
        <f>B13</f>
        <v>0.16</v>
      </c>
      <c r="C47" s="17"/>
      <c r="D47" s="17"/>
      <c r="E47" s="17"/>
      <c r="F47" s="17"/>
      <c r="G47" s="17"/>
      <c r="H47" s="18"/>
    </row>
    <row r="48" spans="1:8" ht="17.25" thickBot="1" x14ac:dyDescent="0.3">
      <c r="A48" s="47" t="s">
        <v>124</v>
      </c>
      <c r="B48" s="135">
        <f>B12*B13+B14*B15</f>
        <v>0.13600000000000001</v>
      </c>
      <c r="C48" s="48"/>
      <c r="D48" s="48"/>
      <c r="E48" s="48"/>
      <c r="F48" s="48"/>
      <c r="G48" s="48"/>
      <c r="H48" s="49"/>
    </row>
    <row r="49" spans="1:8" x14ac:dyDescent="0.25">
      <c r="A49" s="122" t="s">
        <v>46</v>
      </c>
    </row>
    <row r="50" spans="1:8" x14ac:dyDescent="0.25">
      <c r="A50" s="50" t="s">
        <v>47</v>
      </c>
    </row>
    <row r="51" spans="1:8" ht="17.25" thickBot="1" x14ac:dyDescent="0.3">
      <c r="A51" s="6" t="s">
        <v>20</v>
      </c>
      <c r="B51" s="6">
        <v>0</v>
      </c>
      <c r="C51" s="6">
        <v>1</v>
      </c>
      <c r="D51" s="6">
        <v>2</v>
      </c>
      <c r="E51" s="6">
        <v>3</v>
      </c>
      <c r="F51" s="6">
        <v>4</v>
      </c>
      <c r="G51" s="6">
        <v>5</v>
      </c>
      <c r="H51" s="6">
        <v>6</v>
      </c>
    </row>
    <row r="52" spans="1:8" x14ac:dyDescent="0.25">
      <c r="A52" t="s">
        <v>48</v>
      </c>
      <c r="C52" s="125"/>
      <c r="D52" s="2"/>
      <c r="E52" s="2"/>
      <c r="F52" s="2"/>
      <c r="G52" s="2"/>
      <c r="H52" s="2"/>
    </row>
    <row r="53" spans="1:8" x14ac:dyDescent="0.25">
      <c r="A53" t="s">
        <v>49</v>
      </c>
      <c r="C53" s="124"/>
      <c r="D53" s="124"/>
      <c r="E53" s="124"/>
      <c r="F53" s="124"/>
      <c r="G53" s="124"/>
      <c r="H53" s="124"/>
    </row>
    <row r="54" spans="1:8" x14ac:dyDescent="0.25">
      <c r="A54" t="s">
        <v>50</v>
      </c>
      <c r="C54" s="2"/>
      <c r="D54" s="2"/>
      <c r="E54" s="2"/>
      <c r="F54" s="2"/>
      <c r="G54" s="2"/>
      <c r="H54" s="2"/>
    </row>
    <row r="55" spans="1:8" x14ac:dyDescent="0.25">
      <c r="A55" t="s">
        <v>51</v>
      </c>
      <c r="C55" s="126"/>
      <c r="D55" s="126"/>
      <c r="E55" s="126"/>
      <c r="F55" s="126"/>
      <c r="G55" s="126"/>
      <c r="H55" s="126"/>
    </row>
    <row r="56" spans="1:8" s="4" customFormat="1" x14ac:dyDescent="0.25">
      <c r="A56" s="4" t="s">
        <v>52</v>
      </c>
      <c r="C56" s="127"/>
      <c r="D56" s="127"/>
      <c r="E56" s="127"/>
      <c r="F56" s="127"/>
      <c r="G56" s="127"/>
      <c r="H56" s="127"/>
    </row>
    <row r="57" spans="1:8" x14ac:dyDescent="0.25">
      <c r="A57" t="s">
        <v>53</v>
      </c>
      <c r="C57" s="2"/>
      <c r="D57" s="2"/>
      <c r="E57" s="2"/>
      <c r="F57" s="2"/>
      <c r="G57" s="2"/>
      <c r="H57" s="2"/>
    </row>
    <row r="58" spans="1:8" x14ac:dyDescent="0.25">
      <c r="A58" s="51" t="s">
        <v>54</v>
      </c>
      <c r="B58" s="128"/>
      <c r="C58" s="129"/>
      <c r="D58" s="129"/>
      <c r="E58" s="129"/>
      <c r="F58" s="129"/>
      <c r="G58" s="129"/>
      <c r="H58" s="129"/>
    </row>
    <row r="59" spans="1:8" s="1" customFormat="1" x14ac:dyDescent="0.25">
      <c r="A59" s="55" t="s">
        <v>55</v>
      </c>
    </row>
    <row r="60" spans="1:8" ht="17.25" thickBot="1" x14ac:dyDescent="0.3">
      <c r="A60" s="6" t="s">
        <v>20</v>
      </c>
      <c r="B60" s="6">
        <v>0</v>
      </c>
      <c r="C60" s="6">
        <v>1</v>
      </c>
      <c r="D60" s="6">
        <v>2</v>
      </c>
      <c r="E60" s="6">
        <v>3</v>
      </c>
      <c r="F60" s="6">
        <v>4</v>
      </c>
      <c r="G60" s="6">
        <v>5</v>
      </c>
      <c r="H60" s="6">
        <v>6</v>
      </c>
    </row>
    <row r="61" spans="1:8" x14ac:dyDescent="0.25">
      <c r="A61" s="52" t="s">
        <v>25</v>
      </c>
      <c r="C61" s="5"/>
      <c r="D61" s="5"/>
      <c r="E61" s="5"/>
      <c r="F61" s="5"/>
      <c r="G61" s="5"/>
    </row>
    <row r="62" spans="1:8" x14ac:dyDescent="0.25">
      <c r="A62" s="52" t="s">
        <v>56</v>
      </c>
      <c r="C62" s="5"/>
      <c r="D62" s="5"/>
      <c r="E62" s="5"/>
      <c r="F62" s="5"/>
      <c r="G62" s="5"/>
    </row>
    <row r="63" spans="1:8" x14ac:dyDescent="0.25">
      <c r="A63" s="52" t="s">
        <v>57</v>
      </c>
      <c r="C63" s="5"/>
      <c r="D63" s="5"/>
      <c r="E63" s="5"/>
      <c r="F63" s="5"/>
      <c r="G63" s="5"/>
    </row>
    <row r="64" spans="1:8" x14ac:dyDescent="0.25">
      <c r="A64" s="52" t="s">
        <v>58</v>
      </c>
      <c r="C64" s="130"/>
      <c r="D64" s="130"/>
      <c r="E64" s="130"/>
      <c r="F64" s="130"/>
      <c r="G64" s="130"/>
    </row>
    <row r="65" spans="1:8" x14ac:dyDescent="0.25">
      <c r="A65" s="52" t="s">
        <v>59</v>
      </c>
      <c r="C65" s="7"/>
      <c r="D65" s="7"/>
      <c r="E65" s="7"/>
      <c r="F65" s="7"/>
      <c r="G65" s="7"/>
    </row>
    <row r="66" spans="1:8" x14ac:dyDescent="0.25">
      <c r="A66" s="52" t="s">
        <v>60</v>
      </c>
      <c r="C66" s="130"/>
      <c r="D66" s="130"/>
      <c r="E66" s="130"/>
      <c r="F66" s="130"/>
      <c r="G66" s="130"/>
    </row>
    <row r="67" spans="1:8" x14ac:dyDescent="0.25">
      <c r="A67" s="52" t="s">
        <v>61</v>
      </c>
      <c r="C67" s="7"/>
      <c r="D67" s="7"/>
      <c r="E67" s="7"/>
      <c r="F67" s="7"/>
      <c r="G67" s="7"/>
    </row>
    <row r="68" spans="1:8" x14ac:dyDescent="0.25">
      <c r="A68" s="52" t="s">
        <v>62</v>
      </c>
      <c r="C68" s="131"/>
      <c r="D68" s="131"/>
      <c r="E68" s="131"/>
      <c r="F68" s="131"/>
      <c r="G68" s="131"/>
    </row>
    <row r="69" spans="1:8" s="3" customFormat="1" ht="17.25" thickBot="1" x14ac:dyDescent="0.3">
      <c r="A69" s="56" t="s">
        <v>63</v>
      </c>
      <c r="B69" s="57"/>
      <c r="C69" s="132"/>
      <c r="D69" s="132"/>
      <c r="E69" s="132"/>
      <c r="F69" s="132"/>
      <c r="G69" s="132"/>
      <c r="H69" s="132"/>
    </row>
    <row r="70" spans="1:8" s="1" customFormat="1" x14ac:dyDescent="0.25">
      <c r="A70" s="55" t="s">
        <v>118</v>
      </c>
    </row>
    <row r="71" spans="1:8" x14ac:dyDescent="0.25">
      <c r="A71" s="59" t="s">
        <v>20</v>
      </c>
      <c r="B71" s="60">
        <v>0</v>
      </c>
      <c r="C71" s="60">
        <v>1</v>
      </c>
      <c r="D71" s="60">
        <v>2</v>
      </c>
      <c r="E71" s="60">
        <v>3</v>
      </c>
      <c r="F71" s="60">
        <v>4</v>
      </c>
      <c r="G71" s="60">
        <v>5</v>
      </c>
      <c r="H71" s="60">
        <v>6</v>
      </c>
    </row>
    <row r="72" spans="1:8" s="1" customFormat="1" ht="17.25" thickBot="1" x14ac:dyDescent="0.3">
      <c r="A72" s="55" t="s">
        <v>64</v>
      </c>
      <c r="B72" s="10"/>
      <c r="C72" s="10"/>
      <c r="D72" s="10"/>
      <c r="E72" s="10"/>
      <c r="F72" s="10"/>
      <c r="G72" s="10"/>
      <c r="H72" s="10"/>
    </row>
    <row r="73" spans="1:8" x14ac:dyDescent="0.25">
      <c r="A73" s="58" t="s">
        <v>65</v>
      </c>
      <c r="C73" s="5"/>
      <c r="D73" s="5"/>
      <c r="E73" s="5"/>
      <c r="F73" s="5"/>
      <c r="G73" s="5"/>
    </row>
    <row r="74" spans="1:8" x14ac:dyDescent="0.25">
      <c r="A74" s="58" t="s">
        <v>66</v>
      </c>
      <c r="B74" s="5"/>
    </row>
    <row r="75" spans="1:8" x14ac:dyDescent="0.25">
      <c r="A75" s="58" t="s">
        <v>67</v>
      </c>
      <c r="G75" s="5"/>
    </row>
    <row r="76" spans="1:8" x14ac:dyDescent="0.25">
      <c r="A76" s="58" t="s">
        <v>68</v>
      </c>
    </row>
    <row r="77" spans="1:8" ht="19.5" thickBot="1" x14ac:dyDescent="0.45">
      <c r="A77" s="56" t="s">
        <v>69</v>
      </c>
      <c r="B77" s="48"/>
      <c r="C77" s="48"/>
      <c r="D77" s="48"/>
      <c r="E77" s="48"/>
      <c r="F77" s="48"/>
      <c r="G77" s="64"/>
    </row>
    <row r="78" spans="1:8" s="1" customFormat="1" ht="17.25" thickBot="1" x14ac:dyDescent="0.3">
      <c r="A78" s="55" t="s">
        <v>70</v>
      </c>
      <c r="B78" s="61"/>
      <c r="C78" s="61"/>
      <c r="D78" s="61"/>
      <c r="E78" s="61"/>
      <c r="F78" s="61"/>
      <c r="G78" s="61"/>
      <c r="H78" s="61"/>
    </row>
    <row r="79" spans="1:8" x14ac:dyDescent="0.25">
      <c r="A79" s="58" t="s">
        <v>71</v>
      </c>
      <c r="B79" s="5"/>
    </row>
    <row r="80" spans="1:8" x14ac:dyDescent="0.25">
      <c r="A80" s="58" t="s">
        <v>72</v>
      </c>
      <c r="C80" s="5"/>
      <c r="D80" s="5"/>
      <c r="E80" s="5"/>
      <c r="F80" s="5"/>
      <c r="G80" s="5"/>
    </row>
    <row r="81" spans="1:8" x14ac:dyDescent="0.25">
      <c r="A81" s="58" t="s">
        <v>73</v>
      </c>
      <c r="C81" s="53"/>
      <c r="D81" s="53"/>
      <c r="E81" s="53"/>
      <c r="F81" s="53"/>
      <c r="G81" s="53"/>
    </row>
    <row r="82" spans="1:8" x14ac:dyDescent="0.25">
      <c r="A82" s="58" t="s">
        <v>74</v>
      </c>
      <c r="C82" s="5"/>
      <c r="D82" s="5"/>
      <c r="E82" s="5"/>
      <c r="F82" s="5"/>
      <c r="G82" s="5"/>
    </row>
    <row r="83" spans="1:8" x14ac:dyDescent="0.25">
      <c r="A83" s="62" t="s">
        <v>75</v>
      </c>
      <c r="B83" s="65"/>
      <c r="C83" s="63"/>
      <c r="D83" s="63"/>
      <c r="E83" s="63"/>
      <c r="F83" s="63"/>
      <c r="G83" s="63"/>
      <c r="H83" s="63"/>
    </row>
    <row r="84" spans="1:8" x14ac:dyDescent="0.25">
      <c r="A84" s="67" t="s">
        <v>81</v>
      </c>
      <c r="B84" s="68"/>
      <c r="C84" s="68"/>
      <c r="D84" s="68"/>
      <c r="E84" s="68"/>
      <c r="F84" s="68"/>
      <c r="G84" s="68"/>
    </row>
    <row r="85" spans="1:8" s="1" customFormat="1" x14ac:dyDescent="0.25">
      <c r="A85" s="55" t="s">
        <v>86</v>
      </c>
      <c r="B85" s="7"/>
      <c r="C85" s="7"/>
      <c r="D85" s="7"/>
      <c r="E85" s="7"/>
      <c r="F85" s="7"/>
      <c r="G85" s="7"/>
    </row>
    <row r="86" spans="1:8" s="4" customFormat="1" ht="17.25" thickBot="1" x14ac:dyDescent="0.3">
      <c r="A86" s="67" t="s">
        <v>81</v>
      </c>
      <c r="B86" s="68"/>
      <c r="C86" s="68"/>
      <c r="D86" s="68"/>
      <c r="E86" s="68"/>
      <c r="F86" s="68"/>
      <c r="G86" s="68"/>
    </row>
    <row r="87" spans="1:8" s="1" customFormat="1" x14ac:dyDescent="0.25">
      <c r="A87" s="11" t="s">
        <v>82</v>
      </c>
      <c r="B87" s="13"/>
      <c r="C87" s="13"/>
      <c r="D87" s="13"/>
      <c r="E87" s="69"/>
      <c r="F87" s="13"/>
      <c r="G87" s="13"/>
      <c r="H87" s="14"/>
    </row>
    <row r="88" spans="1:8" x14ac:dyDescent="0.25">
      <c r="A88" s="70" t="s">
        <v>84</v>
      </c>
      <c r="B88" s="17"/>
      <c r="C88" s="17"/>
      <c r="D88" s="17"/>
      <c r="E88" s="17"/>
      <c r="F88" s="17"/>
      <c r="G88" s="17"/>
      <c r="H88" s="18"/>
    </row>
    <row r="89" spans="1:8" x14ac:dyDescent="0.25">
      <c r="A89" s="70" t="s">
        <v>83</v>
      </c>
      <c r="B89" s="17"/>
      <c r="C89" s="17"/>
      <c r="D89" s="17"/>
      <c r="E89" s="17"/>
      <c r="F89" s="17"/>
      <c r="G89" s="17"/>
      <c r="H89" s="18"/>
    </row>
    <row r="90" spans="1:8" s="1" customFormat="1" x14ac:dyDescent="0.25">
      <c r="A90" s="15" t="s">
        <v>87</v>
      </c>
      <c r="B90" s="25"/>
      <c r="C90" s="25"/>
      <c r="D90" s="25"/>
      <c r="E90" s="25"/>
      <c r="F90" s="25"/>
      <c r="G90" s="25"/>
      <c r="H90" s="71"/>
    </row>
    <row r="91" spans="1:8" x14ac:dyDescent="0.25">
      <c r="A91" s="70" t="s">
        <v>84</v>
      </c>
      <c r="B91" s="17"/>
      <c r="C91" s="17"/>
      <c r="D91" s="17"/>
      <c r="E91" s="17"/>
      <c r="F91" s="17"/>
      <c r="G91" s="17"/>
      <c r="H91" s="18"/>
    </row>
    <row r="92" spans="1:8" ht="17.25" thickBot="1" x14ac:dyDescent="0.3">
      <c r="A92" s="47" t="s">
        <v>83</v>
      </c>
      <c r="B92" s="48"/>
      <c r="C92" s="48"/>
      <c r="D92" s="48"/>
      <c r="E92" s="48"/>
      <c r="F92" s="48"/>
      <c r="G92" s="48"/>
      <c r="H92" s="49"/>
    </row>
    <row r="93" spans="1:8" ht="17.25" thickBot="1" x14ac:dyDescent="0.3">
      <c r="A93" s="120" t="s">
        <v>76</v>
      </c>
    </row>
    <row r="94" spans="1:8" s="1" customFormat="1" x14ac:dyDescent="0.25">
      <c r="A94" s="72" t="s">
        <v>77</v>
      </c>
      <c r="B94" s="73"/>
      <c r="C94" s="13"/>
      <c r="D94" s="14"/>
    </row>
    <row r="95" spans="1:8" s="1" customFormat="1" x14ac:dyDescent="0.25">
      <c r="A95" s="50" t="s">
        <v>78</v>
      </c>
      <c r="B95" s="74"/>
      <c r="C95" s="25"/>
      <c r="D95" s="71"/>
    </row>
    <row r="96" spans="1:8" x14ac:dyDescent="0.25">
      <c r="A96" s="50" t="s">
        <v>79</v>
      </c>
      <c r="B96" s="55"/>
      <c r="C96" s="17"/>
      <c r="D96" s="18"/>
    </row>
    <row r="97" spans="1:9" x14ac:dyDescent="0.25">
      <c r="A97" s="50" t="s">
        <v>80</v>
      </c>
      <c r="B97" s="75"/>
      <c r="C97" s="76"/>
      <c r="D97" s="18"/>
    </row>
    <row r="98" spans="1:9" ht="17.25" thickBot="1" x14ac:dyDescent="0.3">
      <c r="A98" s="77" t="s">
        <v>85</v>
      </c>
      <c r="B98" s="78"/>
      <c r="C98" s="79"/>
      <c r="D98" s="49"/>
    </row>
    <row r="100" spans="1:9" x14ac:dyDescent="0.25">
      <c r="A100" s="119" t="s">
        <v>88</v>
      </c>
    </row>
    <row r="101" spans="1:9" x14ac:dyDescent="0.25">
      <c r="A101" s="55" t="s">
        <v>89</v>
      </c>
    </row>
    <row r="102" spans="1:9" x14ac:dyDescent="0.25">
      <c r="F102" t="s">
        <v>90</v>
      </c>
    </row>
    <row r="103" spans="1:9" x14ac:dyDescent="0.25">
      <c r="B103" s="89"/>
      <c r="C103" s="87">
        <v>6.5</v>
      </c>
      <c r="D103" s="87">
        <v>7</v>
      </c>
      <c r="E103" s="87">
        <v>7.5</v>
      </c>
      <c r="F103" s="88">
        <v>8</v>
      </c>
      <c r="G103" s="87">
        <v>8.5</v>
      </c>
      <c r="H103" s="87">
        <v>9</v>
      </c>
      <c r="I103" s="87">
        <v>9.5</v>
      </c>
    </row>
    <row r="104" spans="1:9" x14ac:dyDescent="0.25">
      <c r="B104" s="87">
        <v>1.5</v>
      </c>
      <c r="C104" s="90"/>
      <c r="D104" s="90"/>
      <c r="E104" s="90"/>
      <c r="F104" s="90"/>
      <c r="G104" s="90"/>
      <c r="H104" s="90"/>
      <c r="I104" s="90"/>
    </row>
    <row r="105" spans="1:9" x14ac:dyDescent="0.25">
      <c r="B105" s="87">
        <v>1.6</v>
      </c>
      <c r="C105" s="90"/>
      <c r="D105" s="90"/>
      <c r="E105" s="90"/>
      <c r="F105" s="90"/>
      <c r="G105" s="90"/>
      <c r="H105" s="90"/>
      <c r="I105" s="90"/>
    </row>
    <row r="106" spans="1:9" x14ac:dyDescent="0.25">
      <c r="B106" s="87">
        <v>1.7</v>
      </c>
      <c r="C106" s="90"/>
      <c r="D106" s="90"/>
      <c r="E106" s="90"/>
      <c r="F106" s="90"/>
      <c r="G106" s="90"/>
      <c r="H106" s="90"/>
      <c r="I106" s="90"/>
    </row>
    <row r="107" spans="1:9" x14ac:dyDescent="0.25">
      <c r="A107" t="s">
        <v>91</v>
      </c>
      <c r="B107" s="88">
        <v>1.8</v>
      </c>
      <c r="C107" s="90"/>
      <c r="D107" s="90"/>
      <c r="E107" s="90"/>
      <c r="F107" s="91"/>
      <c r="G107" s="90"/>
      <c r="H107" s="90"/>
      <c r="I107" s="90"/>
    </row>
    <row r="108" spans="1:9" x14ac:dyDescent="0.25">
      <c r="B108" s="87">
        <v>1.9</v>
      </c>
      <c r="C108" s="90"/>
      <c r="D108" s="90"/>
      <c r="E108" s="90"/>
      <c r="F108" s="90"/>
      <c r="G108" s="90"/>
      <c r="H108" s="90"/>
      <c r="I108" s="90"/>
    </row>
    <row r="109" spans="1:9" x14ac:dyDescent="0.25">
      <c r="B109" s="87">
        <v>2</v>
      </c>
      <c r="C109" s="90"/>
      <c r="D109" s="90"/>
      <c r="E109" s="90"/>
      <c r="F109" s="90"/>
      <c r="G109" s="90"/>
      <c r="H109" s="90"/>
      <c r="I109" s="90"/>
    </row>
    <row r="110" spans="1:9" x14ac:dyDescent="0.25">
      <c r="B110" s="87">
        <v>2.1</v>
      </c>
      <c r="C110" s="90"/>
      <c r="D110" s="90"/>
      <c r="E110" s="90"/>
      <c r="F110" s="90"/>
      <c r="G110" s="90"/>
      <c r="H110" s="90"/>
      <c r="I110" s="90"/>
    </row>
    <row r="111" spans="1:9" x14ac:dyDescent="0.25">
      <c r="B111" s="87">
        <v>2.2000000000000002</v>
      </c>
      <c r="C111" s="90"/>
      <c r="D111" s="90"/>
      <c r="E111" s="90"/>
      <c r="F111" s="90"/>
      <c r="G111" s="90"/>
      <c r="H111" s="90"/>
      <c r="I111" s="90"/>
    </row>
    <row r="112" spans="1:9" x14ac:dyDescent="0.25">
      <c r="A112" s="1" t="s">
        <v>92</v>
      </c>
    </row>
    <row r="113" spans="1:9" x14ac:dyDescent="0.25">
      <c r="F113" t="s">
        <v>23</v>
      </c>
    </row>
    <row r="114" spans="1:9" x14ac:dyDescent="0.25">
      <c r="B114" s="95"/>
      <c r="C114" s="87">
        <v>5</v>
      </c>
      <c r="D114" s="87">
        <v>6</v>
      </c>
      <c r="E114" s="87">
        <v>7</v>
      </c>
      <c r="F114" s="88">
        <v>8</v>
      </c>
      <c r="G114" s="87">
        <v>9</v>
      </c>
      <c r="H114" s="87">
        <v>10</v>
      </c>
      <c r="I114" s="87">
        <v>11</v>
      </c>
    </row>
    <row r="115" spans="1:9" x14ac:dyDescent="0.25">
      <c r="B115" s="93">
        <v>0.01</v>
      </c>
      <c r="C115" s="96"/>
      <c r="D115" s="96"/>
      <c r="E115" s="96"/>
      <c r="F115" s="96"/>
      <c r="G115" s="96"/>
      <c r="H115" s="96"/>
      <c r="I115" s="96"/>
    </row>
    <row r="116" spans="1:9" x14ac:dyDescent="0.25">
      <c r="B116" s="93">
        <v>0.02</v>
      </c>
      <c r="C116" s="96"/>
      <c r="D116" s="96"/>
      <c r="E116" s="96"/>
      <c r="F116" s="96"/>
      <c r="G116" s="96"/>
      <c r="H116" s="96"/>
      <c r="I116" s="96"/>
    </row>
    <row r="117" spans="1:9" x14ac:dyDescent="0.25">
      <c r="B117" s="94">
        <v>0.03</v>
      </c>
      <c r="C117" s="96"/>
      <c r="D117" s="96"/>
      <c r="E117" s="96"/>
      <c r="F117" s="97"/>
      <c r="G117" s="96"/>
      <c r="H117" s="96"/>
      <c r="I117" s="96"/>
    </row>
    <row r="118" spans="1:9" x14ac:dyDescent="0.25">
      <c r="B118" s="93">
        <v>0.04</v>
      </c>
      <c r="C118" s="96"/>
      <c r="D118" s="96"/>
      <c r="E118" s="96"/>
      <c r="F118" s="96"/>
      <c r="G118" s="96"/>
      <c r="H118" s="96"/>
      <c r="I118" s="96"/>
    </row>
    <row r="119" spans="1:9" x14ac:dyDescent="0.25">
      <c r="B119" s="93">
        <f>B118+1%</f>
        <v>0.05</v>
      </c>
      <c r="C119" s="96"/>
      <c r="D119" s="96"/>
      <c r="E119" s="96"/>
      <c r="F119" s="96"/>
      <c r="G119" s="96"/>
      <c r="H119" s="96"/>
      <c r="I119" s="96"/>
    </row>
    <row r="120" spans="1:9" x14ac:dyDescent="0.25">
      <c r="A120" t="s">
        <v>93</v>
      </c>
      <c r="B120" s="93">
        <f t="shared" ref="B120:B127" si="8">B119+1%</f>
        <v>6.0000000000000005E-2</v>
      </c>
      <c r="C120" s="96"/>
      <c r="D120" s="96"/>
      <c r="E120" s="96"/>
      <c r="F120" s="96"/>
      <c r="G120" s="96"/>
      <c r="H120" s="96"/>
      <c r="I120" s="96"/>
    </row>
    <row r="121" spans="1:9" x14ac:dyDescent="0.25">
      <c r="B121" s="93">
        <f t="shared" si="8"/>
        <v>7.0000000000000007E-2</v>
      </c>
      <c r="C121" s="96"/>
      <c r="D121" s="96"/>
      <c r="E121" s="96"/>
      <c r="F121" s="96"/>
      <c r="G121" s="96"/>
      <c r="H121" s="96"/>
      <c r="I121" s="96"/>
    </row>
    <row r="122" spans="1:9" x14ac:dyDescent="0.25">
      <c r="B122" s="93">
        <f t="shared" si="8"/>
        <v>0.08</v>
      </c>
      <c r="C122" s="96"/>
      <c r="D122" s="96"/>
      <c r="E122" s="96"/>
      <c r="F122" s="96"/>
      <c r="G122" s="96"/>
      <c r="H122" s="96"/>
      <c r="I122" s="96"/>
    </row>
    <row r="123" spans="1:9" x14ac:dyDescent="0.25">
      <c r="B123" s="93">
        <f t="shared" si="8"/>
        <v>0.09</v>
      </c>
      <c r="C123" s="96"/>
      <c r="D123" s="96"/>
      <c r="E123" s="96"/>
      <c r="F123" s="96"/>
      <c r="G123" s="96"/>
      <c r="H123" s="96"/>
      <c r="I123" s="96"/>
    </row>
    <row r="124" spans="1:9" x14ac:dyDescent="0.25">
      <c r="B124" s="93">
        <f t="shared" si="8"/>
        <v>9.9999999999999992E-2</v>
      </c>
      <c r="C124" s="96"/>
      <c r="D124" s="96"/>
      <c r="E124" s="96"/>
      <c r="F124" s="96"/>
      <c r="G124" s="96"/>
      <c r="H124" s="96"/>
      <c r="I124" s="96"/>
    </row>
    <row r="125" spans="1:9" x14ac:dyDescent="0.25">
      <c r="B125" s="93">
        <f t="shared" si="8"/>
        <v>0.10999999999999999</v>
      </c>
      <c r="C125" s="96"/>
      <c r="D125" s="96"/>
      <c r="E125" s="96"/>
      <c r="F125" s="96"/>
      <c r="G125" s="96"/>
      <c r="H125" s="96"/>
      <c r="I125" s="96"/>
    </row>
    <row r="126" spans="1:9" x14ac:dyDescent="0.25">
      <c r="B126" s="93">
        <f t="shared" si="8"/>
        <v>0.11999999999999998</v>
      </c>
      <c r="C126" s="96"/>
      <c r="D126" s="96"/>
      <c r="E126" s="96"/>
      <c r="F126" s="96"/>
      <c r="G126" s="96"/>
      <c r="H126" s="96"/>
      <c r="I126" s="96"/>
    </row>
    <row r="127" spans="1:9" x14ac:dyDescent="0.25">
      <c r="B127" s="93">
        <f t="shared" si="8"/>
        <v>0.12999999999999998</v>
      </c>
      <c r="C127" s="96"/>
      <c r="D127" s="96"/>
      <c r="E127" s="96"/>
      <c r="F127" s="96"/>
      <c r="G127" s="96"/>
      <c r="H127" s="96"/>
      <c r="I127" s="96"/>
    </row>
    <row r="128" spans="1:9" x14ac:dyDescent="0.25">
      <c r="A128" s="120" t="s">
        <v>94</v>
      </c>
    </row>
    <row r="129" spans="1:9" s="1" customFormat="1" x14ac:dyDescent="0.25">
      <c r="A129" s="121" t="s">
        <v>119</v>
      </c>
      <c r="B129" s="120"/>
      <c r="G129" s="1" t="s">
        <v>120</v>
      </c>
    </row>
    <row r="130" spans="1:9" ht="17.25" thickBot="1" x14ac:dyDescent="0.3">
      <c r="A130" s="98" t="s">
        <v>20</v>
      </c>
      <c r="B130" s="98">
        <v>1</v>
      </c>
      <c r="C130" s="6">
        <v>2</v>
      </c>
      <c r="D130" s="6">
        <v>3</v>
      </c>
      <c r="E130" s="6">
        <v>4</v>
      </c>
      <c r="F130" s="6">
        <v>5</v>
      </c>
    </row>
    <row r="131" spans="1:9" x14ac:dyDescent="0.25">
      <c r="A131" s="52" t="s">
        <v>98</v>
      </c>
      <c r="B131" s="2"/>
      <c r="C131" s="2"/>
      <c r="D131" s="2"/>
      <c r="E131" s="2"/>
      <c r="F131" s="2"/>
      <c r="H131" t="s">
        <v>95</v>
      </c>
    </row>
    <row r="132" spans="1:9" s="4" customFormat="1" x14ac:dyDescent="0.25">
      <c r="A132" s="67" t="s">
        <v>99</v>
      </c>
      <c r="B132" s="54"/>
      <c r="C132" s="54"/>
      <c r="D132" s="54"/>
      <c r="E132" s="54"/>
      <c r="F132" s="54"/>
      <c r="G132" t="s">
        <v>96</v>
      </c>
      <c r="H132"/>
      <c r="I132"/>
    </row>
    <row r="133" spans="1:9" s="4" customFormat="1" x14ac:dyDescent="0.25">
      <c r="A133" s="67" t="s">
        <v>100</v>
      </c>
      <c r="B133" s="54"/>
      <c r="C133" s="54"/>
      <c r="D133" s="54"/>
      <c r="E133" s="54"/>
      <c r="F133" s="54"/>
    </row>
    <row r="134" spans="1:9" s="4" customFormat="1" x14ac:dyDescent="0.25">
      <c r="A134" s="67" t="s">
        <v>101</v>
      </c>
      <c r="B134" s="54"/>
      <c r="C134" s="54"/>
      <c r="D134" s="54"/>
      <c r="E134" s="54"/>
      <c r="F134" s="54"/>
    </row>
    <row r="135" spans="1:9" s="3" customFormat="1" x14ac:dyDescent="0.25">
      <c r="A135" s="58" t="s">
        <v>27</v>
      </c>
      <c r="B135" s="2"/>
      <c r="C135" s="2"/>
      <c r="D135" s="2"/>
      <c r="E135" s="2"/>
      <c r="F135" s="2"/>
    </row>
    <row r="136" spans="1:9" s="3" customFormat="1" x14ac:dyDescent="0.25">
      <c r="A136" s="58" t="s">
        <v>102</v>
      </c>
      <c r="B136" s="2"/>
      <c r="C136" s="2"/>
      <c r="D136" s="2"/>
      <c r="E136" s="2"/>
      <c r="F136" s="2"/>
    </row>
    <row r="137" spans="1:9" s="3" customFormat="1" x14ac:dyDescent="0.25">
      <c r="A137" s="58" t="s">
        <v>97</v>
      </c>
      <c r="B137" s="2"/>
      <c r="C137" s="2"/>
      <c r="D137" s="2"/>
      <c r="E137" s="2"/>
      <c r="F137" s="2"/>
    </row>
    <row r="138" spans="1:9" x14ac:dyDescent="0.25">
      <c r="A138" s="58" t="s">
        <v>103</v>
      </c>
      <c r="B138" s="100"/>
      <c r="C138" s="100"/>
      <c r="D138" s="100"/>
      <c r="E138" s="100"/>
      <c r="F138" s="100"/>
    </row>
    <row r="155" spans="1:5" x14ac:dyDescent="0.25">
      <c r="A155" s="1" t="s">
        <v>121</v>
      </c>
    </row>
    <row r="156" spans="1:5" ht="17.25" thickBot="1" x14ac:dyDescent="0.3">
      <c r="A156" t="s">
        <v>104</v>
      </c>
    </row>
    <row r="157" spans="1:5" ht="17.25" thickBot="1" x14ac:dyDescent="0.3">
      <c r="A157" s="101" t="s">
        <v>105</v>
      </c>
      <c r="B157" s="102"/>
    </row>
    <row r="159" spans="1:5" x14ac:dyDescent="0.25">
      <c r="A159" s="118" t="s">
        <v>106</v>
      </c>
      <c r="B159" s="86"/>
      <c r="C159" s="86"/>
      <c r="D159" s="86"/>
      <c r="E159" s="86"/>
    </row>
    <row r="160" spans="1:5" s="1" customFormat="1" ht="17.25" thickBot="1" x14ac:dyDescent="0.3">
      <c r="A160" s="8" t="s">
        <v>107</v>
      </c>
      <c r="B160" s="8" t="s">
        <v>111</v>
      </c>
      <c r="C160" s="106" t="s">
        <v>115</v>
      </c>
      <c r="D160" s="8" t="s">
        <v>116</v>
      </c>
      <c r="E160" s="8" t="s">
        <v>117</v>
      </c>
    </row>
    <row r="161" spans="1:5" s="3" customFormat="1" x14ac:dyDescent="0.25">
      <c r="A161" s="58" t="s">
        <v>5</v>
      </c>
      <c r="B161" s="99">
        <f>B7</f>
        <v>250</v>
      </c>
      <c r="C161" s="3">
        <v>280</v>
      </c>
      <c r="D161" s="3">
        <v>250</v>
      </c>
      <c r="E161" s="3">
        <v>300</v>
      </c>
    </row>
    <row r="162" spans="1:5" s="3" customFormat="1" x14ac:dyDescent="0.25">
      <c r="A162" s="58" t="s">
        <v>21</v>
      </c>
      <c r="B162" s="103">
        <f>B20</f>
        <v>500</v>
      </c>
      <c r="C162" s="3">
        <v>500</v>
      </c>
      <c r="D162" s="3">
        <v>600</v>
      </c>
      <c r="E162" s="3">
        <v>800</v>
      </c>
    </row>
    <row r="163" spans="1:5" x14ac:dyDescent="0.25">
      <c r="A163" s="58" t="s">
        <v>108</v>
      </c>
      <c r="B163" s="92">
        <f>B21</f>
        <v>0.03</v>
      </c>
      <c r="C163" s="92">
        <v>0.02</v>
      </c>
      <c r="D163" s="92">
        <v>0.05</v>
      </c>
      <c r="E163" s="92">
        <v>0.06</v>
      </c>
    </row>
    <row r="164" spans="1:5" x14ac:dyDescent="0.25">
      <c r="A164" s="58" t="s">
        <v>90</v>
      </c>
      <c r="B164" s="104">
        <f>B22</f>
        <v>8</v>
      </c>
      <c r="C164" s="3">
        <v>7</v>
      </c>
      <c r="D164" s="3">
        <v>9</v>
      </c>
      <c r="E164" s="3">
        <v>7.5</v>
      </c>
    </row>
    <row r="165" spans="1:5" x14ac:dyDescent="0.25">
      <c r="A165" s="58" t="s">
        <v>109</v>
      </c>
      <c r="B165" s="105">
        <f>B28</f>
        <v>3.2</v>
      </c>
      <c r="C165" s="3">
        <v>3.1</v>
      </c>
      <c r="D165" s="3">
        <v>3.3</v>
      </c>
      <c r="E165" s="3">
        <v>3.35</v>
      </c>
    </row>
    <row r="166" spans="1:5" x14ac:dyDescent="0.25">
      <c r="A166" s="58" t="s">
        <v>110</v>
      </c>
      <c r="B166" s="105">
        <f>B29</f>
        <v>1.8</v>
      </c>
      <c r="C166" s="3">
        <v>2</v>
      </c>
      <c r="D166" s="3">
        <v>1.9</v>
      </c>
      <c r="E166" s="3">
        <v>2.1</v>
      </c>
    </row>
    <row r="167" spans="1:5" x14ac:dyDescent="0.25">
      <c r="A167" s="107" t="s">
        <v>33</v>
      </c>
      <c r="B167" s="108">
        <f>B33</f>
        <v>424</v>
      </c>
      <c r="C167" s="109">
        <v>380</v>
      </c>
      <c r="D167" s="109">
        <v>700</v>
      </c>
      <c r="E167" s="109">
        <v>800</v>
      </c>
    </row>
    <row r="168" spans="1:5" s="1" customFormat="1" x14ac:dyDescent="0.25">
      <c r="A168" s="55" t="s">
        <v>112</v>
      </c>
    </row>
    <row r="169" spans="1:5" x14ac:dyDescent="0.25">
      <c r="A169" s="110" t="s">
        <v>113</v>
      </c>
      <c r="B169" s="112"/>
      <c r="C169" s="113"/>
      <c r="D169" s="113"/>
      <c r="E169" s="114"/>
    </row>
    <row r="170" spans="1:5" x14ac:dyDescent="0.25">
      <c r="A170" s="111" t="s">
        <v>114</v>
      </c>
      <c r="B170" s="115"/>
      <c r="C170" s="116"/>
      <c r="D170" s="116"/>
      <c r="E170" s="117"/>
    </row>
  </sheetData>
  <scenarios current="2" sqref="B92 B93">
    <scenario name="TH1" locked="1" count="7" user="ASUS" comment="Created by ASUS on 12/11/2020">
      <inputCells r="B7" val="100" numFmtId="165"/>
      <inputCells r="B20" val="300" numFmtId="166"/>
      <inputCells r="B21" val="0.03" numFmtId="9"/>
      <inputCells r="B22" val="6" numFmtId="167"/>
      <inputCells r="B28" val="2.8" numFmtId="168"/>
      <inputCells r="B29" val="2.3" numFmtId="168"/>
      <inputCells r="B33" val="300"/>
    </scenario>
    <scenario name="TH2" locked="1" count="7" user="ASUS" comment="Created by ASUS on 12/11/2020">
      <inputCells r="B7" val="300" numFmtId="165"/>
      <inputCells r="B20" val="1000" numFmtId="166"/>
      <inputCells r="B21" val="0.04" numFmtId="9"/>
      <inputCells r="B22" val="7" numFmtId="167"/>
      <inputCells r="B28" val="2.7" numFmtId="168"/>
      <inputCells r="B29" val="2.2" numFmtId="168"/>
      <inputCells r="B33" val="500"/>
    </scenario>
    <scenario name="TH3" locked="1" count="7" user="ASUS" comment="Created by ASUS on 12/11/2020">
      <inputCells r="B7" val="400" numFmtId="165"/>
      <inputCells r="B20" val="1500" numFmtId="166"/>
      <inputCells r="B21" val="0.03" numFmtId="9"/>
      <inputCells r="B22" val="7.2" numFmtId="167"/>
      <inputCells r="B28" val="2.6" numFmtId="168"/>
      <inputCells r="B29" val="2.3" numFmtId="168"/>
      <inputCells r="B33" val="800"/>
    </scenario>
  </scenarios>
  <mergeCells count="1">
    <mergeCell ref="A1:G1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Thông tin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Binh</dc:creator>
  <cp:lastModifiedBy>VINH TRAN</cp:lastModifiedBy>
  <dcterms:created xsi:type="dcterms:W3CDTF">2020-10-29T06:14:23Z</dcterms:created>
  <dcterms:modified xsi:type="dcterms:W3CDTF">2021-11-23T13:26:51Z</dcterms:modified>
</cp:coreProperties>
</file>